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xr:revisionPtr revIDLastSave="0" documentId="8_{AD3EC214-BDBF-42B8-B27B-350AA7883C63}" xr6:coauthVersionLast="47" xr6:coauthVersionMax="47" xr10:uidLastSave="{00000000-0000-0000-0000-000000000000}"/>
  <bookViews>
    <workbookView xWindow="-108" yWindow="-108" windowWidth="23256" windowHeight="12456" xr2:uid="{00000000-000D-0000-FFFF-FFFF00000000}"/>
  </bookViews>
  <sheets>
    <sheet name="Read me" sheetId="1" r:id="rId1"/>
    <sheet name="My credits" sheetId="2" r:id="rId2"/>
    <sheet name="Programs" sheetId="3" r:id="rId3"/>
    <sheet name="Before credits end" sheetId="4" r:id="rId4"/>
  </sheets>
  <definedNames>
    <definedName name="_xlnm._FilterDatabase" localSheetId="2" hidden="1">Programs!$A$4:$L$242</definedName>
    <definedName name="_xlnm.Print_Area" localSheetId="3">'Before credits end'!$A$1:$E$16</definedName>
    <definedName name="_xlnm.Print_Area" localSheetId="1">'My credits'!$A$1:$L$50</definedName>
    <definedName name="_xlnm.Print_Area" localSheetId="2">Programs!$A$1:$L$242</definedName>
    <definedName name="_xlnm.Print_Area" localSheetId="0">'Read me'!$A$1:$C$42</definedName>
    <definedName name="_xlnm.Print_Titles" localSheetId="3">'Before credits end'!$4:$4</definedName>
    <definedName name="_xlnm.Print_Titles" localSheetId="1">'My credits'!$9:$9</definedName>
    <definedName name="_xlnm.Print_Titles" localSheetId="2">Programs!$4:$4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0" i="2" l="1"/>
  <c r="F50" i="2"/>
  <c r="C50" i="2"/>
  <c r="L49" i="2"/>
  <c r="K49" i="2"/>
  <c r="I49" i="2"/>
  <c r="H49" i="2"/>
  <c r="J49" i="2" s="1"/>
  <c r="L48" i="2"/>
  <c r="K48" i="2"/>
  <c r="I48" i="2"/>
  <c r="H48" i="2"/>
  <c r="J48" i="2" s="1"/>
  <c r="L47" i="2"/>
  <c r="K47" i="2"/>
  <c r="I47" i="2"/>
  <c r="H47" i="2"/>
  <c r="J47" i="2" s="1"/>
  <c r="L46" i="2"/>
  <c r="K46" i="2"/>
  <c r="I46" i="2"/>
  <c r="H46" i="2"/>
  <c r="J46" i="2" s="1"/>
  <c r="L45" i="2"/>
  <c r="K45" i="2"/>
  <c r="I45" i="2"/>
  <c r="H45" i="2"/>
  <c r="J45" i="2" s="1"/>
  <c r="L44" i="2"/>
  <c r="K44" i="2"/>
  <c r="I44" i="2"/>
  <c r="H44" i="2"/>
  <c r="J44" i="2" s="1"/>
  <c r="L43" i="2"/>
  <c r="K43" i="2"/>
  <c r="I43" i="2"/>
  <c r="H43" i="2"/>
  <c r="J43" i="2" s="1"/>
  <c r="L42" i="2"/>
  <c r="K42" i="2"/>
  <c r="I42" i="2"/>
  <c r="H42" i="2"/>
  <c r="J42" i="2" s="1"/>
  <c r="L41" i="2"/>
  <c r="K41" i="2"/>
  <c r="I41" i="2"/>
  <c r="H41" i="2"/>
  <c r="J41" i="2" s="1"/>
  <c r="L40" i="2"/>
  <c r="K40" i="2"/>
  <c r="I40" i="2"/>
  <c r="H40" i="2"/>
  <c r="J40" i="2" s="1"/>
  <c r="L39" i="2"/>
  <c r="K39" i="2"/>
  <c r="I39" i="2"/>
  <c r="H39" i="2"/>
  <c r="J39" i="2" s="1"/>
  <c r="L38" i="2"/>
  <c r="K38" i="2"/>
  <c r="I38" i="2"/>
  <c r="H38" i="2"/>
  <c r="J38" i="2" s="1"/>
  <c r="L37" i="2"/>
  <c r="K37" i="2"/>
  <c r="I37" i="2"/>
  <c r="H37" i="2"/>
  <c r="J37" i="2" s="1"/>
  <c r="L36" i="2"/>
  <c r="K36" i="2"/>
  <c r="I36" i="2"/>
  <c r="H36" i="2"/>
  <c r="J36" i="2" s="1"/>
  <c r="L35" i="2"/>
  <c r="K35" i="2"/>
  <c r="I35" i="2"/>
  <c r="H35" i="2"/>
  <c r="J35" i="2" s="1"/>
  <c r="L34" i="2"/>
  <c r="K34" i="2"/>
  <c r="I34" i="2"/>
  <c r="H34" i="2"/>
  <c r="J34" i="2" s="1"/>
  <c r="L33" i="2"/>
  <c r="K33" i="2"/>
  <c r="I33" i="2"/>
  <c r="H33" i="2"/>
  <c r="J33" i="2" s="1"/>
  <c r="L32" i="2"/>
  <c r="K32" i="2"/>
  <c r="I32" i="2"/>
  <c r="H32" i="2"/>
  <c r="J32" i="2" s="1"/>
  <c r="L31" i="2"/>
  <c r="K31" i="2"/>
  <c r="I31" i="2"/>
  <c r="H31" i="2"/>
  <c r="J31" i="2" s="1"/>
  <c r="L30" i="2"/>
  <c r="K30" i="2"/>
  <c r="I30" i="2"/>
  <c r="H30" i="2"/>
  <c r="J30" i="2" s="1"/>
  <c r="L29" i="2"/>
  <c r="K29" i="2"/>
  <c r="I29" i="2"/>
  <c r="H29" i="2"/>
  <c r="J29" i="2" s="1"/>
  <c r="L28" i="2"/>
  <c r="K28" i="2"/>
  <c r="I28" i="2"/>
  <c r="H28" i="2"/>
  <c r="J28" i="2" s="1"/>
  <c r="L27" i="2"/>
  <c r="K27" i="2"/>
  <c r="I27" i="2"/>
  <c r="H27" i="2"/>
  <c r="J27" i="2" s="1"/>
  <c r="L26" i="2"/>
  <c r="K26" i="2"/>
  <c r="I26" i="2"/>
  <c r="H26" i="2"/>
  <c r="J26" i="2" s="1"/>
  <c r="L25" i="2"/>
  <c r="K25" i="2"/>
  <c r="I25" i="2"/>
  <c r="H25" i="2"/>
  <c r="J25" i="2" s="1"/>
  <c r="L24" i="2"/>
  <c r="K24" i="2"/>
  <c r="I24" i="2"/>
  <c r="H24" i="2"/>
  <c r="J24" i="2" s="1"/>
  <c r="L23" i="2"/>
  <c r="K23" i="2"/>
  <c r="I23" i="2"/>
  <c r="H23" i="2"/>
  <c r="J23" i="2" s="1"/>
  <c r="L22" i="2"/>
  <c r="K22" i="2"/>
  <c r="I22" i="2"/>
  <c r="H22" i="2"/>
  <c r="J22" i="2" s="1"/>
  <c r="L21" i="2"/>
  <c r="K21" i="2"/>
  <c r="I21" i="2"/>
  <c r="H21" i="2"/>
  <c r="J21" i="2" s="1"/>
  <c r="L20" i="2"/>
  <c r="K20" i="2"/>
  <c r="I20" i="2"/>
  <c r="H20" i="2"/>
  <c r="J20" i="2" s="1"/>
  <c r="L19" i="2"/>
  <c r="K19" i="2"/>
  <c r="I19" i="2"/>
  <c r="H19" i="2"/>
  <c r="J19" i="2" s="1"/>
  <c r="L18" i="2"/>
  <c r="K18" i="2"/>
  <c r="I18" i="2"/>
  <c r="H18" i="2"/>
  <c r="J18" i="2" s="1"/>
  <c r="L17" i="2"/>
  <c r="K17" i="2"/>
  <c r="I17" i="2"/>
  <c r="H17" i="2"/>
  <c r="J17" i="2" s="1"/>
  <c r="L16" i="2"/>
  <c r="K16" i="2"/>
  <c r="I16" i="2"/>
  <c r="H16" i="2"/>
  <c r="J16" i="2" s="1"/>
  <c r="L15" i="2"/>
  <c r="K15" i="2"/>
  <c r="I15" i="2"/>
  <c r="H15" i="2"/>
  <c r="J15" i="2" s="1"/>
  <c r="L14" i="2"/>
  <c r="K14" i="2"/>
  <c r="I14" i="2"/>
  <c r="H14" i="2"/>
  <c r="J14" i="2" s="1"/>
  <c r="L13" i="2"/>
  <c r="K13" i="2"/>
  <c r="I13" i="2"/>
  <c r="H13" i="2"/>
  <c r="J13" i="2" s="1"/>
  <c r="F5" i="2"/>
  <c r="C4" i="2"/>
  <c r="I10" i="2" l="1"/>
  <c r="H11" i="2"/>
  <c r="J11" i="2" s="1"/>
  <c r="K11" i="2" s="1"/>
  <c r="H6" i="2"/>
  <c r="H12" i="2"/>
  <c r="J12" i="2" s="1"/>
  <c r="K12" i="2" s="1"/>
  <c r="L11" i="2"/>
  <c r="L10" i="2"/>
  <c r="H5" i="2" s="1"/>
  <c r="I11" i="2"/>
  <c r="L12" i="2"/>
  <c r="I12" i="2"/>
  <c r="H10" i="2"/>
  <c r="H4" i="2" l="1"/>
  <c r="J10" i="2"/>
  <c r="K10" i="2" s="1"/>
  <c r="H7" i="2" s="1"/>
  <c r="H5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ReconScribe</author>
  </authors>
  <commentList>
    <comment ref="C9" authorId="0" shapeId="0" xr:uid="{00000000-0006-0000-0100-000001000000}">
      <text>
        <r>
          <rPr>
            <sz val="11"/>
            <color theme="1"/>
            <rFont val="Calibri"/>
            <family val="2"/>
            <scheme val="minor"/>
          </rPr>
          <t>The credit grant in US dollars, as shown by the provider.</t>
        </r>
      </text>
    </comment>
    <comment ref="E9" authorId="0" shapeId="0" xr:uid="{00000000-0006-0000-0100-000002000000}">
      <text>
        <r>
          <rPr>
            <sz val="11"/>
            <color theme="1"/>
            <rFont val="Calibri"/>
            <family val="2"/>
            <scheme val="minor"/>
          </rPr>
          <t>Use the expiry date shown in the provider's billing console. Most grants can't be extended.</t>
        </r>
      </text>
    </comment>
    <comment ref="F9" authorId="0" shapeId="0" xr:uid="{00000000-0006-0000-0100-000003000000}">
      <text>
        <r>
          <rPr>
            <sz val="11"/>
            <color theme="1"/>
            <rFont val="Calibri"/>
            <family val="2"/>
            <scheme val="minor"/>
          </rPr>
          <t>Total credits used to date, from the billing console.</t>
        </r>
      </text>
    </comment>
    <comment ref="G9" authorId="0" shapeId="0" xr:uid="{00000000-0006-0000-0100-000004000000}">
      <text>
        <r>
          <rPr>
            <sz val="11"/>
            <color theme="1"/>
            <rFont val="Calibri"/>
            <family val="2"/>
            <scheme val="minor"/>
          </rPr>
          <t>Average monthly spend the credits cover. Quick estimate: credits used so far / months since the grant. Blank or 0 is treated as no usage.</t>
        </r>
      </text>
    </comment>
    <comment ref="H9" authorId="0" shapeId="0" xr:uid="{00000000-0006-0000-0100-000005000000}">
      <text>
        <r>
          <rPr>
            <sz val="11"/>
            <color theme="1"/>
            <rFont val="Calibri"/>
            <family val="2"/>
            <scheme val="minor"/>
          </rPr>
          <t>Credit amount minus credits used so far. $0 once the credit has expired.</t>
        </r>
      </text>
    </comment>
    <comment ref="J9" authorId="0" shapeId="0" xr:uid="{00000000-0006-0000-0100-000006000000}">
      <text>
        <r>
          <rPr>
            <sz val="11"/>
            <color theme="1"/>
            <rFont val="Calibri"/>
            <family val="2"/>
            <scheme val="minor"/>
          </rPr>
          <t>When the remaining credits run out at your monthly burn. Blank if the burn is blank or 0, or the credit has expired. Shows Used up when nothing is left.</t>
        </r>
      </text>
    </comment>
    <comment ref="K9" authorId="0" shapeId="0" xr:uid="{00000000-0006-0000-0100-000007000000}">
      <text>
        <r>
          <rPr>
            <sz val="11"/>
            <color theme="1"/>
            <rFont val="Calibri"/>
            <family val="2"/>
            <scheme val="minor"/>
          </rPr>
          <t>Expired / Runs out before expiry / Expires before used up / OK. Add expiry date means the row is incomplete. Check amounts means an amount, credits used or monthly burn is text, not a number. See the Read me sheet.</t>
        </r>
      </text>
    </comment>
    <comment ref="L9" authorId="0" shapeId="0" xr:uid="{00000000-0006-0000-0100-000008000000}">
      <text>
        <r>
          <rPr>
            <sz val="11"/>
            <color theme="1"/>
            <rFont val="Calibri"/>
            <family val="2"/>
            <scheme val="minor"/>
          </rPr>
          <t>Negative once the expiry date has passed.</t>
        </r>
      </text>
    </comment>
    <comment ref="A10" authorId="0" shapeId="0" xr:uid="{00000000-0006-0000-0100-000009000000}">
      <text>
        <r>
          <rPr>
            <sz val="11"/>
            <color theme="1"/>
            <rFont val="Calibri"/>
            <family val="2"/>
            <scheme val="minor"/>
          </rPr>
          <t>Example rows show the format. Delete them (select the rows, right-click, Delete &gt; Table Rows) before adding your own. Dates are illustrative: AWS shows each grant's real expiry date in the Billing console.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ReconScribe</author>
  </authors>
  <commentList>
    <comment ref="E4" authorId="0" shapeId="0" xr:uid="{00000000-0006-0000-0200-000001000000}">
      <text>
        <r>
          <rPr>
            <sz val="11"/>
            <color theme="1"/>
            <rFont val="Calibri"/>
            <family val="2"/>
            <scheme val="minor"/>
          </rPr>
          <t>What a typical applicant can get without an investor or accelerator referral or funding. $0 = the money needs a referral or funding. Blank = no fixed dollar figure (free plan, perk or discount).</t>
        </r>
      </text>
    </comment>
    <comment ref="F4" authorId="0" shapeId="0" xr:uid="{00000000-0006-0000-0200-000002000000}">
      <text>
        <r>
          <rPr>
            <sz val="11"/>
            <color theme="1"/>
            <rFont val="Calibri"/>
            <family val="2"/>
            <scheme val="minor"/>
          </rPr>
          <t>The largest amount the provider advertises, usually for funded or referred startups. Blank = no dollar figure stated.</t>
        </r>
      </text>
    </comment>
    <comment ref="H4" authorId="0" shapeId="0" xr:uid="{00000000-0006-0000-0200-000003000000}">
      <text>
        <r>
          <rPr>
            <sz val="11"/>
            <color theme="1"/>
            <rFont val="Calibri"/>
            <family val="2"/>
            <scheme val="minor"/>
          </rPr>
          <t>Whether you need a payment card to sign up or receive the credits. Not stated = the provider doesn't say.</t>
        </r>
      </text>
    </comment>
    <comment ref="I4" authorId="0" shapeId="0" xr:uid="{00000000-0006-0000-0200-000004000000}">
      <text>
        <r>
          <rPr>
            <sz val="11"/>
            <color theme="1"/>
            <rFont val="Calibri"/>
            <family val="2"/>
            <scheme val="minor"/>
          </rPr>
          <t>Whether applicants in India can use it, from our checks. Unclear = not confirmed either way.</t>
        </r>
      </text>
    </comment>
    <comment ref="J4" authorId="0" shapeId="0" xr:uid="{00000000-0006-0000-0200-000005000000}">
      <text>
        <r>
          <rPr>
            <sz val="11"/>
            <color theme="1"/>
            <rFont val="Calibri"/>
            <family val="2"/>
            <scheme val="minor"/>
          </rPr>
          <t>Active / Changed recently / Limited time / Unclear / Paused, as of the checked date.</t>
        </r>
      </text>
    </comment>
    <comment ref="L4" authorId="0" shapeId="0" xr:uid="{00000000-0006-0000-0200-000006000000}">
      <text>
        <r>
          <rPr>
            <sz val="11"/>
            <color theme="1"/>
            <rFont val="Calibri"/>
            <family val="2"/>
            <scheme val="minor"/>
          </rPr>
          <t>The date we last checked this entry against the provider's official page.</t>
        </r>
      </text>
    </comment>
  </commentList>
</comments>
</file>

<file path=xl/sharedStrings.xml><?xml version="1.0" encoding="utf-8"?>
<sst xmlns="http://schemas.openxmlformats.org/spreadsheetml/2006/main" count="2276" uniqueCount="1178">
  <si>
    <t>Startup credits tracker</t>
  </si>
  <si>
    <t>A free Excel template from ReconScribe  |  Version 1.0  |  Programs checked 12-13 October 2026</t>
  </si>
  <si>
    <t>What this file is</t>
  </si>
  <si>
    <t>A simple workbook for keeping track of the promotional credits your startup has been given by cloud, AI and software providers: how much is left, when each grant expires, and whether you will use it up before it expires or run out (and start paying) before then.</t>
  </si>
  <si>
    <t>It also lists 238 credit, free-tier and discount programs that had not ended when we checked them on 12-13 October 2026, with links to each official page.</t>
  </si>
  <si>
    <t>How to use it in 5 steps</t>
  </si>
  <si>
    <t>1.</t>
  </si>
  <si>
    <t>Open My credits and delete the three example rows (marked "Example — delete"). Select them, right-click, then choose Delete &gt; Table Rows.</t>
  </si>
  <si>
    <t>2.</t>
  </si>
  <si>
    <t>Add one row per credit grant: provider, program, the amount in US dollars, the date it was granted and the expiry date shown in that provider's billing console. Type only in the blue-text columns.</t>
  </si>
  <si>
    <t>3.</t>
  </si>
  <si>
    <t>Once a month, update Credits used so far and Monthly burn (avg) from each billing console. Monthly burn is your average monthly spend that the credits cover (a quick estimate: credits used so far divided by months since the grant).</t>
  </si>
  <si>
    <t>4.</t>
  </si>
  <si>
    <t>Read the grey columns, which calculate for you: Remaining, Months to expiry, Projected run-out date, Status and Days to expiry. A row turns red when the credits expire within 60 days or will run out before they expire, and amber when they expire within 120 days.</t>
  </si>
  <si>
    <t>5.</t>
  </si>
  <si>
    <t>Use Programs to find more credits (filter by Who it's for, India or Card needed), and work through Before credits end for every grant, starting at least 90 days before it expires.</t>
  </si>
  <si>
    <t>What the Status column means</t>
  </si>
  <si>
    <t>Expired: The expiry date has passed. Unused credits are gone, so Remaining shows $0.</t>
  </si>
  <si>
    <t>Runs out before expiry: At your current monthly burn the credits will be used up more than 30 days before they expire (or are already used up). Expect full-price bills from the run-out date.</t>
  </si>
  <si>
    <t>Expires before used up: At your current monthly burn the credits will still be there more than 30 days after the expiry date, so some will go unused. A blank or zero burn also shows this.</t>
  </si>
  <si>
    <t>OK: The credits should run out within 30 days either side of the expiry date.</t>
  </si>
  <si>
    <t>If a row has an amount but no expiry date, Status shows "Add expiry date". If Credit amount, Credits used so far or Monthly burn holds text instead of a number (for example "US$1,450" pasted from a billing console), it shows "Check amounts" until you retype the number. You can change the 60-day, 120-day and 30-day settings at the top of My credits. Today's date updates automatically, so the statuses and colours change each day you open the file.</t>
  </si>
  <si>
    <t>Colour key</t>
  </si>
  <si>
    <t>Blue text: cells you type in.</t>
  </si>
  <si>
    <t>Grey cells: formulas. Don't type over them. The table has 40 ready-made rows. To add more, right-click a row inside the table and choose Insert &gt; Table Rows Above; the formulas fill in by themselves.</t>
  </si>
  <si>
    <t>Red row: expires within 60 days, or the credits will run out before they expire.</t>
  </si>
  <si>
    <t>Amber row: expires within 120 days.</t>
  </si>
  <si>
    <t>Grey italic row: expired.</t>
  </si>
  <si>
    <t>Please read</t>
  </si>
  <si>
    <t>-</t>
  </si>
  <si>
    <t>Credits are promotional, not cash. They can't be withdrawn or paid out, are usually non-transferable, are rarely extended, and often don't cover every service (marketplace products, third-party models, domains and support plans are common exclusions).</t>
  </si>
  <si>
    <t>Programs, amounts and rules change often, sometimes without notice. The Programs sheet was checked on 12-13 October 2026. Always confirm the current terms on the provider's official page before you rely on a number.</t>
  </si>
  <si>
    <t>ReconScribe has no affiliate relationship with any provider in this file. Links go straight to each program's official page.</t>
  </si>
  <si>
    <t>This is not tax, legal or financial advice. Ask your accountant how credits are treated for tax where you are.</t>
  </si>
  <si>
    <t>No macros and no add-ins. Every calculation is a standard Excel formula you can inspect.</t>
  </si>
  <si>
    <t>Source and latest version:</t>
  </si>
  <si>
    <t>https://reconscribe.com/free-credits/</t>
  </si>
  <si>
    <t>Sheets in this file</t>
  </si>
  <si>
    <t>My credits: your credit grants, with remaining balance, run-out date and status</t>
  </si>
  <si>
    <t>Programs: 238 programs that had not ended on 12-13 October 2026, with official links</t>
  </si>
  <si>
    <t>Before credits end: a checklist to work through before each grant expires</t>
  </si>
  <si>
    <t>Log every credit grant below. Type only in the blue-text columns; grey cells calculate. Delete the 3 example rows first.</t>
  </si>
  <si>
    <t>Settings</t>
  </si>
  <si>
    <t>Summary</t>
  </si>
  <si>
    <t>Today (updates automatically)</t>
  </si>
  <si>
    <t>Usable credits left</t>
  </si>
  <si>
    <t>Red: expires within (days)</t>
  </si>
  <si>
    <t>change to suit you</t>
  </si>
  <si>
    <t>Amber: expires within (days)</t>
  </si>
  <si>
    <t>Next expiry date</t>
  </si>
  <si>
    <t>"OK" if run-out is within (days) of expiry</t>
  </si>
  <si>
    <t>Grants flagged red</t>
  </si>
  <si>
    <t>Provider</t>
  </si>
  <si>
    <t>Program</t>
  </si>
  <si>
    <t>Credit amount (USD)</t>
  </si>
  <si>
    <t>Date granted</t>
  </si>
  <si>
    <t>Expiry date</t>
  </si>
  <si>
    <t>Credits used so far</t>
  </si>
  <si>
    <t>Monthly burn (avg)</t>
  </si>
  <si>
    <t>Remaining</t>
  </si>
  <si>
    <t>Months to expiry</t>
  </si>
  <si>
    <t>Projected run-out date</t>
  </si>
  <si>
    <t>Status</t>
  </si>
  <si>
    <t>Days to expiry</t>
  </si>
  <si>
    <t>Example — delete: AWS</t>
  </si>
  <si>
    <t>AWS Activate — Founders tier</t>
  </si>
  <si>
    <t>Example — delete: Google Cloud</t>
  </si>
  <si>
    <t>Google for Startups Cloud Program — Start tier</t>
  </si>
  <si>
    <t>Example — delete: Cloudflare</t>
  </si>
  <si>
    <t>Cloudflare for Startups — bootstrapped tier</t>
  </si>
  <si>
    <t>Total</t>
  </si>
  <si>
    <t>Credit and free-tier programs</t>
  </si>
  <si>
    <t>238 programs that had not ended when checked on 12-13 October 2026. Credits are promotional, not cash, and terms change: confirm on the official page before you apply. Source: https://reconscribe.com/free-credits/</t>
  </si>
  <si>
    <t>Who it's for</t>
  </si>
  <si>
    <t>What you get</t>
  </si>
  <si>
    <t>Realistic value without referral (USD)</t>
  </si>
  <si>
    <t>Advertised max (USD)</t>
  </si>
  <si>
    <t>Referral/funding needed</t>
  </si>
  <si>
    <t>Card needed</t>
  </si>
  <si>
    <t>India</t>
  </si>
  <si>
    <t>Official link</t>
  </si>
  <si>
    <t>Checked</t>
  </si>
  <si>
    <t>1Password</t>
  </si>
  <si>
    <t>1Password for Open Source</t>
  </si>
  <si>
    <t>Open-source maintainers</t>
  </si>
  <si>
    <t>Free 1Password Teams account for open-source project teams and organisers of OSS meetups or conferences; lasts while the project stays eligible.</t>
  </si>
  <si>
    <t>No</t>
  </si>
  <si>
    <t>Not stated</t>
  </si>
  <si>
    <t>Yes</t>
  </si>
  <si>
    <t>Active</t>
  </si>
  <si>
    <t>https://github.com/1Password/for-open-source</t>
  </si>
  <si>
    <t>Aiven</t>
  </si>
  <si>
    <t>Aiven for Startups</t>
  </si>
  <si>
    <t>Funded startups, Accelerator startups</t>
  </si>
  <si>
    <t>$12,000 to $100,000 in Aiven credits for managed open-source data services (Postgres, Kafka and more) for 12 months, plus office hours and mentoring.</t>
  </si>
  <si>
    <t>Need external funding (pre-seed to Series B) or affiliation with an Aiven partner accelerator, incubator or co-working space.</t>
  </si>
  <si>
    <t>https://aiven.io/startups</t>
  </si>
  <si>
    <t>Akamai (Linode)</t>
  </si>
  <si>
    <t>Akamai Cloud new-customer credit</t>
  </si>
  <si>
    <t>Solo developers, Bootstrapped startups, Anyone</t>
  </si>
  <si>
    <t>$100 credit for new Akamai Cloud (formerly Linode) customers, usable on most compute plans, Object Storage, Block Storage and NodeBalancers.</t>
  </si>
  <si>
    <t>No. A referral link gives the same $100, with a stated 60-day term.</t>
  </si>
  <si>
    <t>https://www.akamai.com/lp/free-credit-100</t>
  </si>
  <si>
    <t>Akamai Cloud Rise start-up program</t>
  </si>
  <si>
    <t>Bootstrapped startups, Funded startups</t>
  </si>
  <si>
    <t>A three-year program. Year one gives $500 to $120,000 in Akamai Cloud (formerly Linode) credits. Years two and three give discounted services. You also get an account manager and help from solutions engineers.</t>
  </si>
  <si>
    <t>No referral needed. VC funding is one of several traction signals that can qualify you.</t>
  </si>
  <si>
    <t>https://www.akamai.com/cloud/start-ups/rise</t>
  </si>
  <si>
    <t>Algolia</t>
  </si>
  <si>
    <t>Algolia Startup Program</t>
  </si>
  <si>
    <t>Bootstrapped startups, Funded startups, Accelerator startups</t>
  </si>
  <si>
    <t>Up to $10,000 in Algolia credits (Grow or Grow Plus plan usage at list price) for 12 months, partner perks (Datadog, Notion and others) and early feature access.</t>
  </si>
  <si>
    <t>https://www.algolia.com/industries/startups</t>
  </si>
  <si>
    <t>DocSearch</t>
  </si>
  <si>
    <t>Free hosted search (crawler and index) for public technical documentation and technical blogs, in return for showing the 'Search by Algolia' logo.</t>
  </si>
  <si>
    <t>https://docsearch.algolia.com/docs/who-can-apply/</t>
  </si>
  <si>
    <t>Alibaba Cloud</t>
  </si>
  <si>
    <t>Alibaba Cloud AI Catalyst Program</t>
  </si>
  <si>
    <t>For AI-first startups: up to $120,000 in Alibaba Cloud credits, up to 2 billion free Model Studio tokens, POC coupons, office hours with AI experts and 12 months of Alibaba Cloud Academy.</t>
  </si>
  <si>
    <t>No funding or referral requirement stated. Alibaba Cloud decides the amount internally.</t>
  </si>
  <si>
    <t>Unclear</t>
  </si>
  <si>
    <t>Limited time</t>
  </si>
  <si>
    <t>https://www.alibabacloud.com/startup</t>
  </si>
  <si>
    <t>Amazon Web Services</t>
  </si>
  <si>
    <t>AWS Academy</t>
  </si>
  <si>
    <t>Educators, Students</t>
  </si>
  <si>
    <t>Free, ready-to-teach cloud curriculum for institutions: 13 offerings including Learner Lab access to 100+ AWS services. Educators get 100% exam discounts; students and educators get 12 months of AWS Skill Builder.</t>
  </si>
  <si>
    <t>No. The institution must join.</t>
  </si>
  <si>
    <t>n/a</t>
  </si>
  <si>
    <t>https://aws.amazon.com/training/awsacademy/</t>
  </si>
  <si>
    <t>AWS Activate (Activate Credits)</t>
  </si>
  <si>
    <t>AWS promotional credits. Founders tier (self-funded) starts at $1,000, and selected startups can get up to $5,000. Portfolio tier gives up to $200,000 with an Activate Provider Org ID. An invite-only AI tier goes above $200,000.</t>
  </si>
  <si>
    <t>No for Founders (bootstrapped or self-funded). Portfolio needs an Org ID from an Activate Provider (accelerator, angel or VC). The AI tier ($200,000+) is invite-only through your AWS account manager.</t>
  </si>
  <si>
    <t>https://aws.amazon.com/startups/credits</t>
  </si>
  <si>
    <t>AWS Cloud Credit for Research</t>
  </si>
  <si>
    <t>Researchers, Educators, Students</t>
  </si>
  <si>
    <t>AWS Promotional Credit for research projects: students can request up to $5,000; faculty and research staff have no fixed cap. Rolling review, typically 90-120 days.</t>
  </si>
  <si>
    <t>https://aws.amazon.com/government-education/research-and-technical-computing/cloud-credit-for-research/</t>
  </si>
  <si>
    <t>AWS Educate</t>
  </si>
  <si>
    <t>Students, Anyone</t>
  </si>
  <si>
    <t>Free self-paced AWS cloud and AI training with hands-on labs (S3, EC2, VPC, RDS, cloud operations) and shareable badges. Learners 18+ also get a job board. No AWS credits.</t>
  </si>
  <si>
    <t>https://aws.amazon.com/education/awseducate/</t>
  </si>
  <si>
    <t>AWS Free Tier (Free account plan and sign-up credits)</t>
  </si>
  <si>
    <t>Solo developers, Bootstrapped startups, Students, Anyone</t>
  </si>
  <si>
    <t>New AWS accounts get $100 in credits at sign-up, on either the Free or the Paid plan, and can earn up to $100 more by completing set activities. You also get 30+ Always Free services. The Free plan lasts up to 6 months.</t>
  </si>
  <si>
    <t>Changed recently</t>
  </si>
  <si>
    <t>https://aws.amazon.com/free/</t>
  </si>
  <si>
    <t>AWS Generative AI Accelerator</t>
  </si>
  <si>
    <t>Funded startups, Bootstrapped startups, Accelerator startups</t>
  </si>
  <si>
    <t>A selective cohort program for generative AI startups, offering up to $1M in AWS credits each, plus mentorship and a closing week at AWS re:Invent. The 2025 cohort took 40 startups for 8 weeks.</t>
  </si>
  <si>
    <t>No referral stated; competitive selection (40 picked from thousands of applicants in 2025)</t>
  </si>
  <si>
    <t>https://aws.amazon.com/aws-startups/learn/the-2025-aws-generative-ai-accelerator-40-startups-shooting-for-the-stars/</t>
  </si>
  <si>
    <t>AWS Imagine Grant</t>
  </si>
  <si>
    <t>Nonprofits</t>
  </si>
  <si>
    <t>Competitive grants: Pathfinder (frontier AI) up to $200,000 cash + $100,000 AWS credit; Go Further, Faster up to $150,000 + $100,000; Momentum to Modernize up to $50,000 + $20,000.</t>
  </si>
  <si>
    <t>No, but highly competitive; one application per organisation per cycle</t>
  </si>
  <si>
    <t>https://aws.amazon.com/government-education/nonprofits/aws-imagine-grant-program/</t>
  </si>
  <si>
    <t>AWS Nonprofit Credit Program (via TechSoup)</t>
  </si>
  <si>
    <t>AWS Promotional Credit once per fiscal year via TechSoup. In the US the amount depends on budget: $1,000 (under $10M, $95 fee), $2,000 ($10-50M, $190 fee) or $5,000 (over $50M, $475 fee).</t>
  </si>
  <si>
    <t>No; request through TechSoup (US) or a TechSoup partner NGO and pay an admin fee</t>
  </si>
  <si>
    <t>https://aws.amazon.com/government-education/nonprofits/nonprofit-credit-program/</t>
  </si>
  <si>
    <t>Kiro Startup Credits</t>
  </si>
  <si>
    <t>Up to one year of free Kiro Pro+ (AWS's agentic AI coding IDE) for early-stage to Series A startups. Packages: Starter (up to 2 users), Growth (up to 10) or Scale (up to 30). Kiro Pro+ is normally $40 per user a month.</t>
  </si>
  <si>
    <t>No referral or funding needed (early stage to Series A)</t>
  </si>
  <si>
    <t>https://kiro.dev/startups/</t>
  </si>
  <si>
    <t>Amazon Web Services (Kiro)</t>
  </si>
  <si>
    <t>Kiro Free plan</t>
  </si>
  <si>
    <t>Solo developers, Students, Anyone</t>
  </si>
  <si>
    <t>A permanent free tier of AWS's agent-based IDE and CLI: 50 credits a month on open-weight models and Claude Sonnet 4.5, with rate limits. New users get $20 off their first paid upgrade.</t>
  </si>
  <si>
    <t>https://kiro.dev/pricing/</t>
  </si>
  <si>
    <t>Kiro Students</t>
  </si>
  <si>
    <t>Students</t>
  </si>
  <si>
    <t>Verified students at listed universities get 1,000 Kiro credits a month free for one year (the same allowance as the $20 Pro plan), with no card. Verification is through SheerID.</t>
  </si>
  <si>
    <t>https://kiro.dev/students/</t>
  </si>
  <si>
    <t>Amplitude</t>
  </si>
  <si>
    <t>Amplitude Startup Program (Startup Scholarship)</t>
  </si>
  <si>
    <t>First year of Amplitude's Growth plan free (up to 100M events a month or 200K MTUs), then 40% off an annual Plus plan in year two, or drop to the free plan.</t>
  </si>
  <si>
    <t>No. Partner-referred startups get extra discounts; YC has a separate Bookface deal.</t>
  </si>
  <si>
    <t>https://amplitude.com/startups</t>
  </si>
  <si>
    <t>Anthropic</t>
  </si>
  <si>
    <t>AI for Science</t>
  </si>
  <si>
    <t>Researchers</t>
  </si>
  <si>
    <t>Up to $20,000 in Claude API credits for a 6-month period for researchers at academic and nonprofit institutions, with a focus on biology and life sciences.</t>
  </si>
  <si>
    <t>https://support.claude.com/en/articles/11199177-anthropic-s-ai-for-science-program</t>
  </si>
  <si>
    <t>Claude campus programs (Builder Clubs, Campus Conversations, Claude Science workshops)</t>
  </si>
  <si>
    <t>Students, Researchers</t>
  </si>
  <si>
    <t>Students who lead a Claude Builder Club (undergrad), Campus Conversations (master's) or Claude Science workshops (PhD/postdoc) get a $3,600 stipend. Clubs share resources such as API credits with members.</t>
  </si>
  <si>
    <t>No. Selection is competitive.</t>
  </si>
  <si>
    <t>https://claude.com/programs/campus</t>
  </si>
  <si>
    <t>Claude for Nonprofits</t>
  </si>
  <si>
    <t>Claude Team at $8 per user a month for verified nonprofits, or $3 per user for nonprofits in low- and middle-income countries; Enterprise from $10 per user a month via sales. Minimum 2 seats.</t>
  </si>
  <si>
    <t>https://claude.com/solutions/nonprofits</t>
  </si>
  <si>
    <t>Claude for Open Source</t>
  </si>
  <si>
    <t>6 months of free Claude Max 20x (normally $200 a month) for qualifying open-source maintainers and contributors; capped at 10,000 recipients unless Anthropic raises it.</t>
  </si>
  <si>
    <t>https://claude.com/contact-sales/claude-for-oss</t>
  </si>
  <si>
    <t>Claude for Startups (Claude Startups program)</t>
  </si>
  <si>
    <t>Closed to new applicants: the current cohort is full (checked 15 October 2026). Existing members keep Claude Startup Stack partner offers worth up to $45,000, Applied AI sessions (live group webinars every other week) and invites to Claude Startup events. The free Claude Team year and $1,000 API credit announced on 6 October 2026 no longer appear on the program page.</t>
  </si>
  <si>
    <t>Closed to new applicants (15 October 2026). Up to $100K in API credits is claimed only through a VC in Anthropic's partner network.</t>
  </si>
  <si>
    <t>Paused</t>
  </si>
  <si>
    <t>https://claude.com/programs/startups</t>
  </si>
  <si>
    <t>Claude for Teachers (K-12)</t>
  </si>
  <si>
    <t>Educators</t>
  </si>
  <si>
    <t>Free premium Claude features for verified US K-12 teachers, with teaching skills and curriculum connectors such as Learning Commons. Schools and districts that sign up by 30 June 2027 get a full year free.</t>
  </si>
  <si>
    <t>https://claude.com/solutions/teachers</t>
  </si>
  <si>
    <t>Claude Team plan for scientists</t>
  </si>
  <si>
    <t>Verified PIs get Claude Team Standard seats free (normally $20 a month) and Premium seats at $15 a month (normally $100) for 12 months; 1-25 seats; first 10,000 scientists.</t>
  </si>
  <si>
    <t>https://claude.com/programs/team-plan-for-scientists</t>
  </si>
  <si>
    <t>External Researcher Access Program</t>
  </si>
  <si>
    <t>$1,000 in Claude API credits (more in rare cases) for researchers working on AI safety and alignment topics.</t>
  </si>
  <si>
    <t>https://support.claude.com/en/articles/9125743-what-is-the-external-researcher-access-program</t>
  </si>
  <si>
    <t>Monthly API credits for Claude Max and Team plans</t>
  </si>
  <si>
    <t>Solo developers, Bootstrapped startups, Funded startups, Nonprofits, Researchers</t>
  </si>
  <si>
    <t>Claude Max and Team plans include a monthly Claude API credit: $100 on Max 5x, $200 on Max 20x, and $20 per Team Standard seat or $100 per Premium seat, pooled and capped at $500 a month.</t>
  </si>
  <si>
    <t>No; needs a paid Max or Team plan, held for at least 7 days.</t>
  </si>
  <si>
    <t>https://support.claude.com/en/articles/17154008-monthly-api-credits-for-max-and-team-plans</t>
  </si>
  <si>
    <t>Apple</t>
  </si>
  <si>
    <t>Apple Developer Program membership fee waiver (education, nonprofit, government)</t>
  </si>
  <si>
    <t>Educators, Nonprofits</t>
  </si>
  <si>
    <t>Apple waives the $99 a year Developer Program fee for accredited educational institutions, nonprofits and government bodies that do not sell paid apps, in-app purchases or other digital goods.</t>
  </si>
  <si>
    <t>https://developer.apple.com/help/account/membership/fee-waivers/</t>
  </si>
  <si>
    <t>Asana</t>
  </si>
  <si>
    <t>Asana for Nonprofits</t>
  </si>
  <si>
    <t>50% off paid Asana plans for eligible nonprofits; Enterprise via sales. Discount lasts as long as you stay on Asana.</t>
  </si>
  <si>
    <t>https://asana.com/nonprofits</t>
  </si>
  <si>
    <t>Asana for Startups</t>
  </si>
  <si>
    <t>A discount on the first 12 months of an annual Asana Starter or Advanced plan, using a code from an Asana partner. Asana does not publish the rate; Mercury's perks list shows 80% off.</t>
  </si>
  <si>
    <t>Yes. You need a discount code from an existing Asana partner (an investor, accelerator, or a platform such as Mercury). Series A or earlier.</t>
  </si>
  <si>
    <t>https://asana.com/startups</t>
  </si>
  <si>
    <t>AssemblyAI</t>
  </si>
  <si>
    <t>AssemblyAI Startup Program</t>
  </si>
  <si>
    <t>12 months of recurring free credits for speech-to-text, streaming and Dictation APIs, plus discounted startup pricing that continues after credits run out. Credit amount not published.</t>
  </si>
  <si>
    <t>No; Accel, Y Combinator and other partner portfolio companies are fast-tracked</t>
  </si>
  <si>
    <t>https://www.assemblyai.com/contact/startup-program</t>
  </si>
  <si>
    <t>Atal Innovation Mission, NITI Aayog (Government of India)</t>
  </si>
  <si>
    <t>Atal New India Challenge (ANIC) grants and Atal Incubation Centres</t>
  </si>
  <si>
    <t>A grant of up to INR 1 crore, paid in three milestone tranches (30/40/30%) over 12-24 months, for DPIIT-recognised startups and MSMEs with a working prototype in a national challenge area. AIM also funds 72 Atal Incubation Centres.</t>
  </si>
  <si>
    <t>No investor needed, but you must commit to funding the rest of the project cost yourself</t>
  </si>
  <si>
    <t>https://aim.gov.in/atal-new-india-challenge-2.0.php</t>
  </si>
  <si>
    <t>Atlassian</t>
  </si>
  <si>
    <t>Atlassian for Startups</t>
  </si>
  <si>
    <t>Premium Jira, Confluence and Bitbucket, plus Loom Business + AI and Rovo (Atlassian's AI search, chat and agents), free for 12 months for up to 50 users each. Jira Service Management and Customer Service Management are capped at 10 seats. Jira Product Discovery: 10 creators and unlimited contributors.</t>
  </si>
  <si>
    <t>Yes. You must be VC-funded or linked to an Atlassian partner accelerator or incubator, with no more than $10M raised. VC-funded startups can apply directly; Atlassian may ask for a Crunchbase or PitchBook profile. The page gives no route for bootstrapped startups without an accelerator link.</t>
  </si>
  <si>
    <t>https://www.atlassian.com/software/startups</t>
  </si>
  <si>
    <t>Atlassian Social Impact License (formerly Community License)</t>
  </si>
  <si>
    <t>100% off Jira, Confluence (Standard/Premium), Loom (Business/Business+AI) or Teamwork Collection for up to 25 users; otherwise 75% off cloud and Marketplace apps, 85% in low/lower-middle income countries.</t>
  </si>
  <si>
    <t>https://www.atlassian.com/teams/nonprofits</t>
  </si>
  <si>
    <t>Attio</t>
  </si>
  <si>
    <t>Attio Startup Program</t>
  </si>
  <si>
    <t>80% off Attio's annual Pro plan and credits in year one, 30% off in year two, onboarding support, and partner perks such as 3 months of Linear and 6 months of Notion free.</t>
  </si>
  <si>
    <t>VC backing or a link to an Attio startup partner is required</t>
  </si>
  <si>
    <t>https://attio.com/startups</t>
  </si>
  <si>
    <t>Auth0 (Okta)</t>
  </si>
  <si>
    <t>Auth0 for Startups</t>
  </si>
  <si>
    <t>One year of Auth0's B2B Professional plan free: 100,000 MAUs, enterprise MFA, Organizations, inbound SCIM, 5 enterprise connections and 3 third-party APIs (Token Vault).</t>
  </si>
  <si>
    <t>Must be venture-backed (under $5M raised). No referral needed.</t>
  </si>
  <si>
    <t>https://auth0.com/startups</t>
  </si>
  <si>
    <t>Autodesk</t>
  </si>
  <si>
    <t>Autodesk Education Plan</t>
  </si>
  <si>
    <t>Students, Educators</t>
  </si>
  <si>
    <t>Free one-year, renewable single-user access to Autodesk software (e.g. AutoCAD, Revit, Fusion) for eligible students and educators, for learning and research only. Verification by SheerID.</t>
  </si>
  <si>
    <t>https://www.autodesk.com/education/edu-software/overview</t>
  </si>
  <si>
    <t>Backblaze</t>
  </si>
  <si>
    <t>Backblaze Flamethrower startup program</t>
  </si>
  <si>
    <t>Up to $100,000 in Backblaze B2 Cloud Storage credits for data-heavy startups (AI/ML, video and media, analytics, gaming, backups), plus direct technical support.</t>
  </si>
  <si>
    <t>No referral needed. Venture-backed, accelerator-backed and bootstrapped startups can all be a fit. The credit amount is not published by tier.</t>
  </si>
  <si>
    <t>https://www.backblaze.com/flamethrower</t>
  </si>
  <si>
    <t>Baseten</t>
  </si>
  <si>
    <t>Baseten AI Startup Program</t>
  </si>
  <si>
    <t>Up to $25,000 in credits for dedicated inference or training, plus up to $2,500 for Model APIs. Also faster support, event invites and launch/GTM help.</t>
  </si>
  <si>
    <t>No referral code needed, but you must be Seed to Series A. Bootstrapped or pre-seed teams do not fit the stated rules. Amounts are 'up to' and acceptance is at Baseten's sole discretion.</t>
  </si>
  <si>
    <t>https://www.baseten.co/startup-program/</t>
  </si>
  <si>
    <t>Bharti Airtel and Adobe</t>
  </si>
  <si>
    <t>Adobe Express Premium free with Airtel</t>
  </si>
  <si>
    <t>Anyone, Students</t>
  </si>
  <si>
    <t>12 months of Adobe Express Premium (worth about Rs 4,000) free for Airtel prepaid, postpaid, broadband and DTH customers, incl. 3,000 generative-AI credits a year. Claim between 29 January 2026 and 28 January 2027.</t>
  </si>
  <si>
    <t>https://www.airtel.in/adobeexpress/</t>
  </si>
  <si>
    <t>BIRAC (Department of Biotechnology)</t>
  </si>
  <si>
    <t>Biotechnology Ignition Grant (BIG)</t>
  </si>
  <si>
    <t>Bootstrapped startups, Accelerator startups</t>
  </si>
  <si>
    <t>Grant-in-aid of up to Rs 50 lakh over up to 18 months to take a biotech idea to proof of concept. Paid in 3 to 4 milestone tranches (Rs 20 lakh at signing, then up to Rs 20 lakh instalments, up to Rs 5 lakh at the end).</t>
  </si>
  <si>
    <t>https://birac.nic.in/desc_new.php?id=275</t>
  </si>
  <si>
    <t>Brex</t>
  </si>
  <si>
    <t>Brex rewards, partner offers and Day Zero Stack</t>
  </si>
  <si>
    <t>Funded startups</t>
  </si>
  <si>
    <t>Brex customers get partner discounts Brex values at over $350,000 (e.g. AWS up to $5K, OpenAI $1K, Deel up to $5K credits, Slack 30% off), plus card points: 7x rideshare, 4x Brex travel, 3x restaurants, 2x software.</t>
  </si>
  <si>
    <t>No investor referral needed, but you must be an approved Brex customer. Startups on monthly payments need a $50,000 minimum cash balance if funded; the daily-payment card needs any equity investment, over $500K annual revenue, or a referral.</t>
  </si>
  <si>
    <t>https://www.brex.com/rewards</t>
  </si>
  <si>
    <t>BrowserStack</t>
  </si>
  <si>
    <t>BrowserStack for Open Source</t>
  </si>
  <si>
    <t>Free unlimited BrowserStack Live, Automate and Percy testing for open-source projects: 5 users, 5 parallel sessions, 3,500+ browsers and devices.</t>
  </si>
  <si>
    <t>https://www.browserstack.com/open-source</t>
  </si>
  <si>
    <t>Canva</t>
  </si>
  <si>
    <t>Canva for Education</t>
  </si>
  <si>
    <t>Canva Education is free for K-12 (primary and secondary) teachers, their students and qualified schools and districts, with most premium features and classroom-safe AI. Universities go through Canva campus sales.</t>
  </si>
  <si>
    <t>https://www.canva.com/education/</t>
  </si>
  <si>
    <t>Canva Nonprofits</t>
  </si>
  <si>
    <t>All Canva Pro features plus team collaboration tools, free for one team of up to 50 users at registered nonprofits; more seats are 50% off Canva Enterprise.</t>
  </si>
  <si>
    <t>https://www.canva.com/canva-for-nonprofits/</t>
  </si>
  <si>
    <t>Carta</t>
  </si>
  <si>
    <t>Carta Launch</t>
  </si>
  <si>
    <t>Bootstrapped startups, Funded startups, Solo developers</t>
  </si>
  <si>
    <t>Free Carta cap table, share issuance, SAFE and fundraising tools for startups with under 25 stakeholders and under $1M raised. No card required.</t>
  </si>
  <si>
    <t>https://carta.com/equity-management/launch/</t>
  </si>
  <si>
    <t>Cerebras</t>
  </si>
  <si>
    <t>Cerebras Inference Free Trial</t>
  </si>
  <si>
    <t>Solo developers, Anyone</t>
  </si>
  <si>
    <t>One-time $5 credit when you add a payment method, valid 30 days. Trial limits: 5 requests a minute and 1M tokens a day on gpt-oss-120b and qwen-3.8-27b.</t>
  </si>
  <si>
    <t>https://www.cerebras.ai/pricing</t>
  </si>
  <si>
    <t>Chargebee</t>
  </si>
  <si>
    <t>Chargebee for Startups (formerly Chargebee Launch)</t>
  </si>
  <si>
    <t>Chargebee Billing is free until you have invoiced $1M in total through Chargebee. It includes usage-based pricing, prepaid credits, 40+ payment gateways, free data migration and 24/7 email support.</t>
  </si>
  <si>
    <t>Yes. You must belong to a partner accelerator or VC portfolio network (partners are not named) and have raised under $5M. Startups that raised $5M or more, or already bill over $1M, can pick the $5M+ option to ask for a custom offer.</t>
  </si>
  <si>
    <t>https://www.chargebee.com/startups/</t>
  </si>
  <si>
    <t>Civo</t>
  </si>
  <si>
    <t>Civo Startup Program</t>
  </si>
  <si>
    <t>Civo cloud credits in three stages: Launchpad (up to $1,000), Propel (up to $10,000) and Elevate (up to $50,000). Also an onboarding session, credits toward a support plan and a private founders' Slack.</t>
  </si>
  <si>
    <t>No referral or funding requirement stated. Your stage depends on traction.</t>
  </si>
  <si>
    <t>https://www.civo.com/startup-program</t>
  </si>
  <si>
    <t>Clerk</t>
  </si>
  <si>
    <t>Clerk Startup Program</t>
  </si>
  <si>
    <t>Discounted Clerk Pro (SMS codes, RBAC, allowlists, device tracking) for early-stage startups; discount size not published. Free tier: 50,000 monthly retained users and 100 orgs.</t>
  </si>
  <si>
    <t>No. Choosing a partner (YC, Techstars, Antler India, Startup India, Stripe Atlas and others) is optional.</t>
  </si>
  <si>
    <t>https://clerk.com/startups</t>
  </si>
  <si>
    <t>ClickHouse</t>
  </si>
  <si>
    <t>ClickHouse Cloud Startup Offer</t>
  </si>
  <si>
    <t>Accelerator startups, Funded startups</t>
  </si>
  <si>
    <t>$5,000 in ClickHouse Cloud credits for 12 months for startups in selected partner programs; Y Combinator companies get $10,000 for 24 months.</t>
  </si>
  <si>
    <t>Yes. A verification code from a listed partner (Antler, Bessemer, Blackbird, Google for Startups, Lightspeed, Merantix, Station F, Techleap, Techstars) or a YC secret code.</t>
  </si>
  <si>
    <t>https://clickhouse.com/startup-offer</t>
  </si>
  <si>
    <t>Cloudflare</t>
  </si>
  <si>
    <t>Athenian Project</t>
  </si>
  <si>
    <t>Free enterprise-level Cloudflare security and performance for US state, county and municipal websites that run elections, voter registration or results reporting.</t>
  </si>
  <si>
    <t>https://www.cloudflare.com/athenian/</t>
  </si>
  <si>
    <t>Cloudflare for Startups</t>
  </si>
  <si>
    <t>One year of Cloudflare credits: $10,000 for bootstrapped startups, or $100,000 or $350,000 if funded by an affiliated VC or accelerator. Every tier adds three Enterprise domains and unlimited Pro and Business plans.</t>
  </si>
  <si>
    <t>No for Tier 3 ($10,000: bootstrapped or self-funded, under $1M raised). Tier 2 ($100,000, under $5M raised) and Tier 1 ($350,000, $5M+ raised) need funding from an affiliated partner.</t>
  </si>
  <si>
    <t>https://www.cloudflare.com/forstartups/</t>
  </si>
  <si>
    <t>Cloudflare Free plan (websites)</t>
  </si>
  <si>
    <t>Solo developers, Bootstrapped startups, Nonprofits, Anyone</t>
  </si>
  <si>
    <t>$0 plan for websites: unmetered DDoS protection, CDN, Universal SSL, DNS, a WAF with the Free Managed Ruleset, and 70 rules plus 10,000 bulk redirects.</t>
  </si>
  <si>
    <t>https://www.cloudflare.com/plans/free/</t>
  </si>
  <si>
    <t>Cloudflare Workers Free plan</t>
  </si>
  <si>
    <t>Free daily allowances: 100,000 Workers requests a day (10 ms CPU each), KV, D1 and Durable Objects quotas, 10 GB R2 storage with free egress, 10,000 Workers AI Neurons a day, 500 Pages builds a month.</t>
  </si>
  <si>
    <t>https://developers.cloudflare.com/workers/platform/pricing/</t>
  </si>
  <si>
    <t>Project Alexandria (open-source sponsorships)</t>
  </si>
  <si>
    <t>Recurring annual Cloudflare credits and plan upgrades sized to each open-source project: Pro, Business or Enterprise features, more Workers, Pages and R2, Zero Trust access, and a Discord support channel.</t>
  </si>
  <si>
    <t>https://www.cloudflare.com/lp/project-alexandria/</t>
  </si>
  <si>
    <t>Project Galileo</t>
  </si>
  <si>
    <t>Free Cloudflare Business-plan protection (DDoS, WAF, CDN, SSL, Workers, Zero Trust access, Gateway) for at-risk public-interest groups in human rights, civil society, journalism and democracy.</t>
  </si>
  <si>
    <t>No; a partner organisation can sponsor you, or use the contact form</t>
  </si>
  <si>
    <t>https://www.cloudflare.com/galileo/</t>
  </si>
  <si>
    <t>Cohere</t>
  </si>
  <si>
    <t>Cohere Trial API key</t>
  </si>
  <si>
    <t>Solo developers, Students, Researchers</t>
  </si>
  <si>
    <t>Every new Cohere account gets a Trial API key with free, rate-limited API calls for testing and learning.</t>
  </si>
  <si>
    <t>https://cohere.com/pricing</t>
  </si>
  <si>
    <t>Confluent</t>
  </si>
  <si>
    <t>Confluent for Startups</t>
  </si>
  <si>
    <t>Funded startups, Accelerator startups, Bootstrapped startups</t>
  </si>
  <si>
    <t>Up to one year of Confluent Cloud (managed Kafka and Flink) on free product credits, two 1-hour expert sessions, bi-weekly office hours and a founder community. Credit amount not stated.</t>
  </si>
  <si>
    <t>Not stated. Apply directly; VCs and accelerators can also offer it as ecosystem partners.</t>
  </si>
  <si>
    <t>https://www.confluent.io/startups/</t>
  </si>
  <si>
    <t>Convex</t>
  </si>
  <si>
    <t>Convex for Startups</t>
  </si>
  <si>
    <t>Up to 1 year of Convex Professional free: no seat fees and 30% off usage-based fees up to $30,000.</t>
  </si>
  <si>
    <t>No referral. Pre-seed to Series A with under $3M raised.</t>
  </si>
  <si>
    <t>https://www.convex.dev/startups</t>
  </si>
  <si>
    <t>CoreWeave (Weights &amp; Biases)</t>
  </si>
  <si>
    <t>CoreWeave Forge (W&amp;B) free academic licence</t>
  </si>
  <si>
    <t>Researchers, Students, Educators</t>
  </si>
  <si>
    <t>Free Pro-level W&amp;B licence for academic research: unlimited tracked hours, 200 GB cloud storage, up to 25 GB a month of Weave ingestion and up to 100 seats. Needs an academic email.</t>
  </si>
  <si>
    <t>https://coreweave.com/forge-pricing</t>
  </si>
  <si>
    <t>W&amp;B 50% off Pro for Microsoft for Startups members</t>
  </si>
  <si>
    <t>Microsoft for Startups members can get 50% off the W&amp;B (now CoreWeave Forge) Pro plan for one year, advertised as worth $3,000. New customers only, for a limited time.</t>
  </si>
  <si>
    <t>Requires Microsoft for Startups membership (offer is listed on W&amp;B's Microsoft for Startups partner page)</t>
  </si>
  <si>
    <t>https://wandb.ai/site/partners/azure/microsoft-for-startups/</t>
  </si>
  <si>
    <t>Databricks</t>
  </si>
  <si>
    <t>Databricks for Startups</t>
  </si>
  <si>
    <t>Up to $200,000 in combined credits (up to $100K Databricks plus $100K Neon) for venture-backed or accelerator startups, plus hands-on guidance and Solution Accelerators. Amount depends on stage and funding.</t>
  </si>
  <si>
    <t>Apply directly or be nominated by an investor. Partner VCs named include Andreessen Horowitz, Battery, General Catalyst, Insight Partners, Menlo Ventures and NEA. Databricks credits need $1M+ raised or a recognised accelerator; self-funded startups get Neon credits only.</t>
  </si>
  <si>
    <t>https://www.databricks.com/product/startups</t>
  </si>
  <si>
    <t>Databricks Free Edition</t>
  </si>
  <si>
    <t>Students, Educators, Solo developers, Anyone</t>
  </si>
  <si>
    <t>A free Databricks workspace for learning: serverless notebooks, SQL editor, one 2X-Small SQL warehouse, jobs, Genie, Lakebase Postgres, up to 3 apps and free training. Personal, non-commercial use only.</t>
  </si>
  <si>
    <t>https://www.databricks.com/learn/free-edition</t>
  </si>
  <si>
    <t>DataCamp</t>
  </si>
  <si>
    <t>DataCamp Classrooms</t>
  </si>
  <si>
    <t>Educators and their students get free DataCamp access (courses, projects, DataLab, certifications) through DataCamp Classrooms, about six months at a time. Teachers reapply each semester.</t>
  </si>
  <si>
    <t>https://www.datacamp.com/universities</t>
  </si>
  <si>
    <t>Datadog</t>
  </si>
  <si>
    <t>Datadog for Startups</t>
  </si>
  <si>
    <t>A year of the full Datadog platform (billed as 'a year of free Datadog Pro'), up to $100,000 in credits, plus an optional Technical Engagement Manager for onboarding.</t>
  </si>
  <si>
    <t>Yes. You must apply through an official referral partner (many VCs plus hyperscaler and vendor startup programs, listed in the form's dropdown).</t>
  </si>
  <si>
    <t>https://www.datadoghq.com/partner/datadog-for-startups/</t>
  </si>
  <si>
    <t>Deel</t>
  </si>
  <si>
    <t>Deel for Startups pricing bundle</t>
  </si>
  <si>
    <t>Funded startups, Bootstrapped startups</t>
  </si>
  <si>
    <t>Deel's startup bundle offers free U.S. payroll for founders for life, and the first 5 seats free for life for VC-backed startups that raised at least $500K. A banner also offers 3 months free of PEO.</t>
  </si>
  <si>
    <t>The 5 free seats need at least $500K raised, verifiable on Crunchbase. Free founder payroll has no stated funding rule.</t>
  </si>
  <si>
    <t>https://www.deel.com/segments/startups/</t>
  </si>
  <si>
    <t>Deepgram</t>
  </si>
  <si>
    <t>Deepgram Startup Program</t>
  </si>
  <si>
    <t>Speech-to-text, text-to-speech and Voice Agent API credits. Direct applicants start at $1,000; tiers go up to $100,000 over 12 months as usage grows or through partner VCs and accelerators.</t>
  </si>
  <si>
    <t>No; partner VCs, accelerators and startup networks get larger offers listed on their perks pages</t>
  </si>
  <si>
    <t>https://deepgram.com/startup-program</t>
  </si>
  <si>
    <t>Department of Science &amp; Technology (DST), Government of India</t>
  </si>
  <si>
    <t>NIDHI Entrepreneur-in-Residence (NIDHI-EIR)</t>
  </si>
  <si>
    <t>Students, Bootstrapped startups</t>
  </si>
  <si>
    <t>A monthly fellowship of INR 10,000 to 30,000 for 12 months (extendable to 18 under the guidelines) for Indian graduates working full time on a tech startup idea at a NIDHI-EIR incubator.</t>
  </si>
  <si>
    <t>No investor needed. You must be selected by, and registered in pre-incubation or incubation at, a participating NIDHI-EIR incubator for the whole support period.</t>
  </si>
  <si>
    <t>https://nidhi.dst.gov.in/nidhieir/</t>
  </si>
  <si>
    <t>NIDHI Seed Support Program (NIDHI-SSP)</t>
  </si>
  <si>
    <t>Seed funding for incubated Indian tech startups through DST-supported incubators. Typically INR 10-25 lakh, capped at INR 100 lakh (1 crore) in exceptional cases. Given as equity, equity-linked instrument or soft loan.</t>
  </si>
  <si>
    <t>No investor needed, but you must have spent at least 3 months in a DST-supported incubator's resident or virtual program, and its Seed Support Management Committee must recommend you.</t>
  </si>
  <si>
    <t>https://nidhi.dst.gov.in/nidhissp/</t>
  </si>
  <si>
    <t>Department of Science and Technology (NIDHI)</t>
  </si>
  <si>
    <t>NIDHI-PRAYAS 2.0</t>
  </si>
  <si>
    <t>Students, Researchers, Bootstrapped startups</t>
  </si>
  <si>
    <t>Prototype grant of up to Rs 20 lakh through a PRAYAS Centre, or up to Rs 40 lakh through an Advance PRAYAS Centre for deep-tech prototypes, given via selected incubators. Individual innovators can apply before forming a company.</t>
  </si>
  <si>
    <t>No; you apply through a PRAYAS Centre or Advance PRAYAS Centre</t>
  </si>
  <si>
    <t>https://nidhi.dst.gov.in/prayas2-0/</t>
  </si>
  <si>
    <t>DigitalOcean</t>
  </si>
  <si>
    <t>DigitalOcean new-user free credit</t>
  </si>
  <si>
    <t>$5 free credit for new users, valid 90 days, per DigitalOcean's pricing FAQ. Free extras include 3 static sites on App Platform, 90,000 GiB-seconds of Functions a month, and 1 Container Registry repo (500 MiB).</t>
  </si>
  <si>
    <t>https://www.digitalocean.com/pricing</t>
  </si>
  <si>
    <t>DigitalOcean Startups (replaced Hatch)</t>
  </si>
  <si>
    <t>12 months of DigitalOcean credits (amount not published; set through partner organisations), 15 months of free Standard support and partner perks. AI-native startups get priority. GPU credits are a separate invite-only benefit.</t>
  </si>
  <si>
    <t>No referral needed: unaffiliated startups pick Other on the form. Credit amounts are set through DigitalOcean Startups partners and stated in your onboarding email.</t>
  </si>
  <si>
    <t>https://www.digitalocean.com/startups</t>
  </si>
  <si>
    <t>Docker</t>
  </si>
  <si>
    <t>Docker-Sponsored Open Source (DSOS)</t>
  </si>
  <si>
    <t>Verified DSOS badge, no Docker Hub pull rate limits on your public images, Docker Scout on up to 100 repos, pull analytics, and one year of Docker Team for core contributors.</t>
  </si>
  <si>
    <t>https://www.docker.com/community/open-source/application/</t>
  </si>
  <si>
    <t>Docusign</t>
  </si>
  <si>
    <t>Docusign for Startups</t>
  </si>
  <si>
    <t>30% off annual Docusign eSignature Business Pro, or 40% off annual Docusign IAM Starter, for two years on up to 50 seats. For startups funded by a VC that partners with Docusign.</t>
  </si>
  <si>
    <t>Yes. You must be funded by a VC firm that partners with Docusign. Docusign checks your application with the VC.</t>
  </si>
  <si>
    <t>https://www.docusign.com/lp/startups</t>
  </si>
  <si>
    <t>DPIIT, Government of India (Startup India)</t>
  </si>
  <si>
    <t>DPIIT Startup Recognition</t>
  </si>
  <si>
    <t>Free government recognition that lets an Indian entity apply for startup benefits: a 3-year income-tax holiday, Companies Act and labour-law relaxations, procurement relaxations, and access to schemes. No cash or credits by itself.</t>
  </si>
  <si>
    <t>https://www.startupindia.gov.in/content/sih/en/startupgov/startup_recognition_page.html</t>
  </si>
  <si>
    <t>E2E Networks</t>
  </si>
  <si>
    <t>E2E Networks Startup Program (AI Explorer, AI Builder, AI Scaler)</t>
  </si>
  <si>
    <t>Indian GPU cloud. AI Explorer: $5K (Rs 5 lakh) free credits for small early-stage AI startups. AI Builder: up to $50K usage discounts ($2M+ raised). AI Scaler: up to $100K usage discounts ($5M+ raised).</t>
  </si>
  <si>
    <t>No for AI Explorer (VC or accelerator backing preferred, not required). AI Builder needs $2M+ raised and AI Scaler $5M+</t>
  </si>
  <si>
    <t>https://www.e2enetworks.com/startup-program</t>
  </si>
  <si>
    <t>Elastic</t>
  </si>
  <si>
    <t>Elastic Cloud AWS Marketplace credit offer (2026)</t>
  </si>
  <si>
    <t>Up to $1,000 in Elastic Cloud credits (1,000 ECU) for new customers who subscribe monthly via AWS Marketplace between 4 May and 30 November 2026. Credits last three months after a 7-day trial.</t>
  </si>
  <si>
    <t>https://www.elastic.co/partners/aws-marketplace-offer-application</t>
  </si>
  <si>
    <t>ElevenLabs</t>
  </si>
  <si>
    <t>ElevenLabs Grants (startup program)</t>
  </si>
  <si>
    <t>12 months of free access to the ElevenLabs platform with 33 million characters (over 680 hours of Agents usage, which ElevenLabs values at $5,500+).</t>
  </si>
  <si>
    <t>https://elevenlabs.io/startup-grants</t>
  </si>
  <si>
    <t>Fastly</t>
  </si>
  <si>
    <t>Fast Forward</t>
  </si>
  <si>
    <t>Open-source maintainers, Nonprofits</t>
  </si>
  <si>
    <t>Free Fastly services for open-source projects and the nonprofits that support them, plus discounted services for projects and their foundations; amounts are set per project.</t>
  </si>
  <si>
    <t>https://www.fastly.com/fast-forward</t>
  </si>
  <si>
    <t>Figma</t>
  </si>
  <si>
    <t>Figma for Education</t>
  </si>
  <si>
    <t>Free Figma Professional for verified high-school, university and approved bootcamp students and educators. Higher-ed and bootcamp users get 3,000 AI credits a month, Figma Make and one Site. K-12 schools get Enterprise free.</t>
  </si>
  <si>
    <t>https://www.figma.com/education/</t>
  </si>
  <si>
    <t>Fireworks AI</t>
  </si>
  <si>
    <t>Fireworks for Startups</t>
  </si>
  <si>
    <t>Credits for on-demand inference, fine-tuning and other Fireworks usage, higher rate limits, access to applied AI engineers, startup events and joint marketing. Credit amount not published.</t>
  </si>
  <si>
    <t>Needs VC backing of more than $500K; no referral code mentioned</t>
  </si>
  <si>
    <t>https://fireworks.ai/startups</t>
  </si>
  <si>
    <t>Fly.io</t>
  </si>
  <si>
    <t>Fly.io for Startups</t>
  </si>
  <si>
    <t>Up to $15,000 in Fly.io usage credits for Seed or Series A startups backed by a VC or accelerator, plus a shared Slack channel with the Fly.io team.</t>
  </si>
  <si>
    <t>Yes. You must be backed by a venture firm or accelerator at Seed or Series A. No referral code is needed, but Fly.io may ask for an email intro to your investor.</t>
  </si>
  <si>
    <t>https://fly.io/startups</t>
  </si>
  <si>
    <t>FounderPass</t>
  </si>
  <si>
    <t>FounderPass membership</t>
  </si>
  <si>
    <t>Perk membership. Basic is free with fewer deals. Premium is $99 a year (shown against $149). Lifetime is $499 one-time. It claims $4,000,000+ in perks from 400+ companies.</t>
  </si>
  <si>
    <t>No. This is a paid membership aggregator.</t>
  </si>
  <si>
    <t>https://www.founderpass.com/pricing</t>
  </si>
  <si>
    <t>Framer</t>
  </si>
  <si>
    <t>Framer for Startups</t>
  </si>
  <si>
    <t>A free year of the Framer Pro plan, which Framer says saves $360. For pre-seed and seed startups backed by a Framer-approved partner that have not used Framer before.</t>
  </si>
  <si>
    <t>Yes. The application asks you to confirm backing by a Framer-approved partner and a pre-seed or seed stage.</t>
  </si>
  <si>
    <t>https://www.framer.com/startups/</t>
  </si>
  <si>
    <t>GitHub</t>
  </si>
  <si>
    <t>Free GitHub Copilot Pro for open-source maintainers</t>
  </si>
  <si>
    <t>Free Copilot Pro (normally $10 a month) for maintainers of popular open-source repositories; GitHub checks eligibility automatically every month.</t>
  </si>
  <si>
    <t>https://docs.github.com/en/copilot/how-tos/manage-your-account/get-free-access-to-copilot-pro</t>
  </si>
  <si>
    <t>Free GitHub Copilot Pro for verified teachers (and popular open-source maintainers)</t>
  </si>
  <si>
    <t>Educators, Open-source maintainers</t>
  </si>
  <si>
    <t>Verified teachers, and maintainers of popular open-source projects, can get Copilot Pro free. Pro lists at $10 a month with 1,500 monthly AI credits (1,000 base plus 500 flex) and a selection of models.</t>
  </si>
  <si>
    <t>No. Needs verified teacher status on GitHub Education.</t>
  </si>
  <si>
    <t>GitHub Codespaces free monthly usage</t>
  </si>
  <si>
    <t>Solo developers, Students, Open-source maintainers</t>
  </si>
  <si>
    <t>Personal GitHub accounts get free Codespaces each month: 120 compute hours and 15 GB-month storage on GitHub Free, or 180 hours and 20 GB-month on GitHub Pro.</t>
  </si>
  <si>
    <t>https://docs.github.com/en/billing/concepts/product-billing/github-codespaces</t>
  </si>
  <si>
    <t>GitHub Copilot Free</t>
  </si>
  <si>
    <t>Solo developers, Students, Open-source maintainers, Anyone</t>
  </si>
  <si>
    <t>Free Copilot for individuals: 2,000 code completions a month plus a small monthly allowance of GitHub AI Credits for chat and agent use.</t>
  </si>
  <si>
    <t>https://github.com/features/copilot/plans</t>
  </si>
  <si>
    <t>GitHub Copilot Student plan</t>
  </si>
  <si>
    <t>Free Copilot Student plan for verified students: unlimited code completions, an unpublished allowance of GitHub AI Credits, agent mode, cloud agent, code review, CLI and MCP. Auto model selection only.</t>
  </si>
  <si>
    <t>No. Needs approved GitHub Education student status.</t>
  </si>
  <si>
    <t>https://docs.github.com/en/copilot/concepts/billing/individual-plans</t>
  </si>
  <si>
    <t>GitHub for Startups</t>
  </si>
  <si>
    <t>$10,000 in GitHub credits for up to 12 months, usable on GitHub Enterprise, Copilot, Advanced Security, Actions and other metered products.</t>
  </si>
  <si>
    <t>Yes. You need a GitHub for Startups partner affiliation and outside equity funding (Series B or earlier).</t>
  </si>
  <si>
    <t>https://github.com/enterprise/startups</t>
  </si>
  <si>
    <t>GitHub Secure Open Source Fund</t>
  </si>
  <si>
    <t>$10,000 per project paid to maintainers in tranches, $10,000 in Azure credits, a 3-week security program and Copilot access; possible extra Microsoft for Startups Azure credits up to $150,000.</t>
  </si>
  <si>
    <t>No; rolling applications</t>
  </si>
  <si>
    <t>https://github.com/open-source/github-secure-open-source-fund</t>
  </si>
  <si>
    <t>GitHub Student Developer Pack (GitHub Education)</t>
  </si>
  <si>
    <t>Free bundle for verified students: GitHub Pro, Copilot Student, Pro-level Codespaces, $100 Azure credit (18+), Heroku $13 a month for 24 months, JetBrains IDEs, 1-year domains and 80+ offers in all, most from partner companies.</t>
  </si>
  <si>
    <t>https://education.github.com/pack</t>
  </si>
  <si>
    <t>GitLab</t>
  </si>
  <si>
    <t>GitLab for Open Source</t>
  </si>
  <si>
    <t>GitLab Ultimate features (GitLab.com or self-managed) and 50,000 compute minutes a month for qualifying public open-source projects, renewed yearly.</t>
  </si>
  <si>
    <t>https://about.gitlab.com/solutions/open-source/join/</t>
  </si>
  <si>
    <t>GitLab for Startups</t>
  </si>
  <si>
    <t>Seed (up to $5M raised): free GitLab Ultimate for 20 seats for a year, then 50% off any tier in year two. Series A/B (up to $20M): 50% off year one, 25% off year two, up to 20 users.</t>
  </si>
  <si>
    <t>External funding required; self-funded startups are not eligible. No referral needed.</t>
  </si>
  <si>
    <t>https://about.gitlab.com/solutions/startups/</t>
  </si>
  <si>
    <t>Google</t>
  </si>
  <si>
    <t>Colab Pro for Education (free 1-year Colab Pro)</t>
  </si>
  <si>
    <t>A free year of Colab Pro for students and faculty at US universities. It is closed to new sign-ups.</t>
  </si>
  <si>
    <t>https://research.google.com/colaboratory/faq.html</t>
  </si>
  <si>
    <t>Gemini Academic Program (Gemini for Research)</t>
  </si>
  <si>
    <t>Researchers, Students</t>
  </si>
  <si>
    <t>Gemini API credits and higher rate limits for academic researchers (faculty, staff, PhD students) in supported countries; amounts not published.</t>
  </si>
  <si>
    <t>https://ai.google.dev/gemini-api/docs/gemini-for-research</t>
  </si>
  <si>
    <t>Gemini API free tier (Google AI Studio)</t>
  </si>
  <si>
    <t>Solo developers, Students, Bootstrapped startups, Anyone</t>
  </si>
  <si>
    <t>Free tier for the Gemini API and AI Studio on many current models, including Gemini 3.x Flash and Flash-Lite, Gemini 2.5 Pro and Flash, Gemma 4 and embeddings, with lower rate limits. Pro previews and image or video models are paid-only. Gemini 4 Argon is paid-only: Google says it is not available on the Free tier or on the Google AI Pro plan (pricing page updated 14 October 2026).</t>
  </si>
  <si>
    <t>https://ai.google.dev/gemini-api/docs/pricing</t>
  </si>
  <si>
    <t>Google Ad Grants</t>
  </si>
  <si>
    <t>Up to $10,000 a month of in-kind Google Search text ads for nonprofits verified through Google for Nonprofits.</t>
  </si>
  <si>
    <t>https://www.google.com/grants/</t>
  </si>
  <si>
    <t>Google AI free student plan (Google AI Pro in the US, Google AI Plus in India)</t>
  </si>
  <si>
    <t>A free year of Google's AI plan for college students 18+. US: Google AI Pro (5 TB, 4x Gemini limits). India: Google AI Plus (400 GB, 2x limits). Redeem by 31 December 2026; card needed.</t>
  </si>
  <si>
    <t>https://gemini.google/students/</t>
  </si>
  <si>
    <t>Google AI Plus student plan (India), one year free</t>
  </si>
  <si>
    <t>One year of Google AI Plus free for university students in India aged 18+: 2x higher usage limits, 400 GB storage, Gemini Omni, and unlimited uploads for study notebooks, visuals and Live. Redeem by 31 December 2026.</t>
  </si>
  <si>
    <t>https://gemini.google/in/students/</t>
  </si>
  <si>
    <t>Google AI Pro trial with Pixel Pro phones and Chromebook Plus</t>
  </si>
  <si>
    <t>Pixel 11 Pro, Pro XL and Pro Fold include 6 months of Google AI Pro (5 TB). Pixel 10 Pro models include 12 months (redeem by 31 October 2026). New Chromebook Plus laptops include 12 months (redeem by 31 January 2027).</t>
  </si>
  <si>
    <t>No; requires buying and activating an eligible device</t>
  </si>
  <si>
    <t>https://support.google.com/pixelphone/answer/13529884?hl=en</t>
  </si>
  <si>
    <t>Google Antigravity Individual plan (free), including Antigravity CLI</t>
  </si>
  <si>
    <t>A $0 Individual plan for Google's agent-based IDE and the Antigravity CLI: unlimited Tab completions and Command requests, plus Gemini agent models up to a weekly limit. It replaced the free Gemini CLI and Code Assist tier.</t>
  </si>
  <si>
    <t>https://antigravity.google/pricing</t>
  </si>
  <si>
    <t>Google Cloud credits with Google AI Pro and Ultra (Google Developer Program premium benefits)</t>
  </si>
  <si>
    <t>Google AI Pro and Ultra subscriptions include monthly Google Cloud credits: $10 a month on AI Pro, $40 on AI Ultra 5x and $100 on AI Ultra 20x, usable on Google Cloud and Google Maps Platform products such as Firebase and Vertex AI.</t>
  </si>
  <si>
    <t>No; needs a paid Google AI Pro or Ultra subscription.</t>
  </si>
  <si>
    <t>https://developers.google.com/profile/help/benefits</t>
  </si>
  <si>
    <t>Google Colab (free tier)</t>
  </si>
  <si>
    <t>Students, Researchers, Solo developers, Educators, Anyone</t>
  </si>
  <si>
    <t>Free browser-based Jupyter notebooks with GPU and TPU access when available. Sessions can run up to 12 hours. GPU types and usage limits are not guaranteed and change with demand.</t>
  </si>
  <si>
    <t>Google for Nonprofits (Workspace for Nonprofits, Maps Platform credits, YouTube Nonprofit Program)</t>
  </si>
  <si>
    <t>Free Google Workspace for Nonprofits (up to 2,000 users, 100 TB pooled storage), Business Standard $3.50 and Business Plus $6.16 per user a month on 1-year terms, Maps credits from $250 a month, YouTube nonprofit features.</t>
  </si>
  <si>
    <t>https://www.google.com/nonprofits/</t>
  </si>
  <si>
    <t>Google for Startups Accelerator: India (AI-first)</t>
  </si>
  <si>
    <t>Three-month, equity-free hybrid accelerator for AI-first Indian startups: Google mentors, early access to Google AI products, Google product credits, free Cloud TPU access for eligible startups, and Cloud credits (applied for separately; no amounts stated).</t>
  </si>
  <si>
    <t>Yes: Seed to Series A funded, ideally with traction</t>
  </si>
  <si>
    <t>https://startup.google.com/programs/accelerator/india/</t>
  </si>
  <si>
    <t>Jules (no-cost base plan)</t>
  </si>
  <si>
    <t>Google's asynchronous coding agent works on your GitHub repos. The no-cost plan gives 15 tasks per rolling 24 hours and 3 concurrent tasks on Gemini 2.5 Pro.</t>
  </si>
  <si>
    <t>https://jules.google/docs/usage-limits/</t>
  </si>
  <si>
    <t>TPU Research Cloud (TRC)</t>
  </si>
  <si>
    <t>Free access to a cluster of 1,000+ Cloud TPU devices for accepted researchers who share their results openly.</t>
  </si>
  <si>
    <t>https://sites.research.google/trc/about/</t>
  </si>
  <si>
    <t>Google Cloud</t>
  </si>
  <si>
    <t>Google Cloud credits for teaching (faculty)</t>
  </si>
  <si>
    <t>Faculty can apply for Google Cloud credits for up to 3 courses: up to $100 per teaching staff member and up to $50 per student. Only faculty can apply.</t>
  </si>
  <si>
    <t>https://cloud.google.com/edu/faculty</t>
  </si>
  <si>
    <t>Google Cloud Free Trial and Free Tier</t>
  </si>
  <si>
    <t>$300 Welcome credit for 90 days for new customers, plus an Always Free tier: one e2-micro VM in select US regions, 2M Cloud Run requests, 5 GB Cloud Storage and 1 TiB of BigQuery queries a month.</t>
  </si>
  <si>
    <t>https://cloud.google.com/free</t>
  </si>
  <si>
    <t>Google Cloud research credits</t>
  </si>
  <si>
    <t>Google Cloud credits for academic research: PhD students up to $1,000 a year; faculty and postdocs one award of up to $5,000. Credits expire 365 days after redemption.</t>
  </si>
  <si>
    <t>https://edu.google.com/programs/credits/research/</t>
  </si>
  <si>
    <t>Google for Startups Cloud Program (Start and Scale tiers, AI-first)</t>
  </si>
  <si>
    <t>Start tier gives $2,000 in Google Cloud credits to pre-funded startups. Scale tier gives up to $200,000 over two years to equity-funded startups, or up to $350,000 for AI-first startups, plus support credits and a year of Google Workspace.</t>
  </si>
  <si>
    <t>No for Start ($2,000). Scale needs recent equity funding from an institutional investor or VC (pre-seed to Series A). No partner referral code is needed.</t>
  </si>
  <si>
    <t>https://cloud.google.com/startup</t>
  </si>
  <si>
    <t>Google Skills credits for students (formerly Google Cloud Skills Boost)</t>
  </si>
  <si>
    <t>200 free Google Skills credits for college and university students. They work on any hands-on lab in the catalogue (and Google Cloud certifications) and expire one year after they are issued.</t>
  </si>
  <si>
    <t>https://cloud.google.com/edu/students</t>
  </si>
  <si>
    <t>Google Firebase</t>
  </si>
  <si>
    <t>Firebase Spark (no-cost) plan</t>
  </si>
  <si>
    <t>Solo developers, Students</t>
  </si>
  <si>
    <t>No-cost Spark plan: Firestore 1 GiB with 50K reads, 20K writes and 20K deletes a day; Hosting 10 GB storage and 360 MB a day transfer; Authentication up to 50K monthly active users.</t>
  </si>
  <si>
    <t>https://firebase.google.com/pricing</t>
  </si>
  <si>
    <t>Government of Karnataka (Dept. of Electronics, IT, BT and S&amp;T; Karnataka Innovation and Technology Society)</t>
  </si>
  <si>
    <t>ELEVATE grant-in-aid (2026 calls: ELEVATE NxT and ELEVATE Minorities)</t>
  </si>
  <si>
    <t>One-time, equity-free grant. 2026 calls: ELEVATE NxT (deep tech, open to startups across India) up to Rs 1 crore; ELEVATE Minorities up to Rs 50 lakh for minority-owned Karnataka startups. Apply 13 October to 13 November 2026.</t>
  </si>
  <si>
    <t>https://elevate.startupkarnataka.in/</t>
  </si>
  <si>
    <t>Grafana Labs</t>
  </si>
  <si>
    <t>Grafana Labs Startup Program</t>
  </si>
  <si>
    <t>Up to $100,000 in Grafana Cloud credits for 12 months or until your next funding round, then 20% off list price. Aimed at startups that raised under $10M and have fewer than 25 staff.</t>
  </si>
  <si>
    <t>No referral needed; the guideline is under $10M raised</t>
  </si>
  <si>
    <t>https://grafana.com/blog/grafana-labs-startup-program/</t>
  </si>
  <si>
    <t>Groq</t>
  </si>
  <si>
    <t>Groq for Startups</t>
  </si>
  <si>
    <t>Previously advertised $10,000 in GroqCloud inference credits for selected startups. The official program page now redirects to Groq's home page.</t>
  </si>
  <si>
    <t>Unclear; Groq selected startups at its discretion</t>
  </si>
  <si>
    <t>https://groq.com/groq-for-startups</t>
  </si>
  <si>
    <t>GroqCloud Free plan</t>
  </si>
  <si>
    <t>Free API access to open models on GroqCloud within Free plan rate limits, for example openai/gpt-oss-120b at 30 requests a minute, 1,000 a day, 8K tokens a minute and 200K tokens a day.</t>
  </si>
  <si>
    <t>https://console.groq.com/docs/rate-limits</t>
  </si>
  <si>
    <t>Help Scout</t>
  </si>
  <si>
    <t>Help Scout for Startups</t>
  </si>
  <si>
    <t>Help Scout's Plus plan with AI Answers free for the first 6 months, for new customers that are incorporated tech startups under two years old with under $1M ARR.</t>
  </si>
  <si>
    <t>No funding or referral needed</t>
  </si>
  <si>
    <t>https://www.helpscout.com/startups/</t>
  </si>
  <si>
    <t>Heroku (Salesforce)</t>
  </si>
  <si>
    <t>Heroku for GitHub Students</t>
  </si>
  <si>
    <t>$13 of Heroku platform credit each month for 24 months ($312 in total) for Student Developer Pack members aged 18+. Covers dynos, Postgres and Key-Value Store.</t>
  </si>
  <si>
    <t>No. Needs GitHub Student Developer Pack membership.</t>
  </si>
  <si>
    <t>https://www.heroku.com/github-students</t>
  </si>
  <si>
    <t>Huawei Cloud</t>
  </si>
  <si>
    <t>Huawei Cloud Startup Program</t>
  </si>
  <si>
    <t>Huawei Cloud cash-credit vouchers: at least 5,000 on approval, and companies can apply for up to $150,000. Migration support, founder coaching and co-selling on the KooGallery marketplace are included.</t>
  </si>
  <si>
    <t>No funding or referral requirement stated</t>
  </si>
  <si>
    <t>https://www.huaweicloud.com/intl/en-us/startup/</t>
  </si>
  <si>
    <t>HubSpot</t>
  </si>
  <si>
    <t>HubSpot for Nonprofits</t>
  </si>
  <si>
    <t>40% off list price on new Professional or Enterprise HubSpot products for registered nonprofits in North America, Australia and New Zealand.</t>
  </si>
  <si>
    <t>No; applied through HubSpot sales</t>
  </si>
  <si>
    <t>https://www.hubspot.com/nonprofits</t>
  </si>
  <si>
    <t>HubSpot for Startups</t>
  </si>
  <si>
    <t>90% off year 1, 50% year 2 and 25% year 3 on net-new Professional or Enterprise products for pre-seed to Series A startups with a partner or verified VC funding. Other approved groups get 30% then 15%.</t>
  </si>
  <si>
    <t>90% tier: an approved HubSpot for Startups partner (4,000+) OR verified venture funding (the page names Crunchbase, Harmonic and PitchBook for checks). 30% tier: membership of an approved entrepreneurial organisation. A bootstrapped startup with no affiliation does not qualify.</t>
  </si>
  <si>
    <t>https://www.hubspot.com/startups</t>
  </si>
  <si>
    <t>Hugging Face</t>
  </si>
  <si>
    <t>Community GPU Grants for Spaces</t>
  </si>
  <si>
    <t>Open-source maintainers, Researchers, Solo developers, Students</t>
  </si>
  <si>
    <t>Free GPU hardware upgrades for innovative Hugging Face Spaces (demos), granted case by case. Value not published.</t>
  </si>
  <si>
    <t>https://huggingface.co/docs/hub/spaces-gpus</t>
  </si>
  <si>
    <t>Inference Providers monthly credits (HF PRO)</t>
  </si>
  <si>
    <t>Solo developers, Researchers, Students</t>
  </si>
  <si>
    <t>Free accounts get no monthly inference credits and must buy credits. HF PRO ($9 a month) includes $2 of compute credits a month for Inference Providers, Inference Endpoints, Spaces hardware and Jobs.</t>
  </si>
  <si>
    <t>No; needs a paid PRO, Team or Enterprise plan for the monthly credit.</t>
  </si>
  <si>
    <t>https://huggingface.co/docs/inference-providers/pricing</t>
  </si>
  <si>
    <t>IBM</t>
  </si>
  <si>
    <t>IBM Cloud Free Tier (Lite plans and $200 credit)</t>
  </si>
  <si>
    <t>Anyone, Solo developers</t>
  </si>
  <si>
    <t>New Pay-as-you-go accounts get a $200 credit for the first 30 days. 40+ products have always-free Lite plans with monthly quotas. A separate TRYCOS code advertises up to $500 over 3 months.</t>
  </si>
  <si>
    <t>https://www.ibm.com/cloud/free</t>
  </si>
  <si>
    <t>IBM for Startups (IBM Cloud credits)</t>
  </si>
  <si>
    <t>IBM's startup credit program has no live official page as of 12 October 2026. Third-party listings still advertise up to $120,000 in IBM Cloud credits; this is unconfirmed.</t>
  </si>
  <si>
    <t>Unknown</t>
  </si>
  <si>
    <t>https://www.ibm.com/startups</t>
  </si>
  <si>
    <t>IndiaAI Mission (MeitY)</t>
  </si>
  <si>
    <t>IndiaAI Compute Portal (subsidised GPU access)</t>
  </si>
  <si>
    <t>Funded startups, Researchers, Students</t>
  </si>
  <si>
    <t>Subsidised GPUs from 15 empanelled Indian clouds. On-demand rates (13 March 2026) start near Rs 45 an hour (1x L4), Rs 67.5 an hour (1x L40S), Rs 135.9 an hour (1x A100 80GB) and Rs 140 an hour (1x H200). IndiaAI subsidises approved projects; the official price calculator shows a maximum subsidy of up to 40%, subject to approval.</t>
  </si>
  <si>
    <t>Startups/MSMEs need DPIIT recognition plus revenue of Rs 50 lakh or funding of Rs 1 crore. The 'early-stage startup' route needs 4 years of AI/ML experience and a letter from the IndiaAI CEO or a JS-rank officer</t>
  </si>
  <si>
    <t>https://compute.indiaai.gov.in/</t>
  </si>
  <si>
    <t>Infobip</t>
  </si>
  <si>
    <t>Infobip Startup Tribe</t>
  </si>
  <si>
    <t>Up to $60,000 in Infobip product credits for its messaging platform (SMS, WhatsApp Business, RCS, voice, email, Viber and more), plus Infobip Shift conference entry, a network pass and partner deals. No equity taken.</t>
  </si>
  <si>
    <t>No; open to startups regardless of backing</t>
  </si>
  <si>
    <t>https://startups.infobip.com/</t>
  </si>
  <si>
    <t>Intercom</t>
  </si>
  <si>
    <t>Intercom Early Stage Program</t>
  </si>
  <si>
    <t>93% off Intercom in year 1, 50% in year 2, 25% in year 3 (helpdesk from $65 a month), with 6 Advanced, 6 Copilot and 20 Lite seats, plus 300 Fin AI outcomes a month in year 1.</t>
  </si>
  <si>
    <t>No referral needed. Up to $10M in funding; bootstrapped companies are not excluded.</t>
  </si>
  <si>
    <t>https://www.intercom.com/early-stage</t>
  </si>
  <si>
    <t>Intuit</t>
  </si>
  <si>
    <t>Intuit for Education (free QuickBooks Online for educators and students)</t>
  </si>
  <si>
    <t>Free QuickBooks Online for teaching at accredited US schools and colleges. Students get a 1-year trial, and educators keep access while they stay eligible. Includes a free 3-level college curriculum.</t>
  </si>
  <si>
    <t>https://www.intuit.com/solutions/education/resources/quickbooks</t>
  </si>
  <si>
    <t>is-a.dev (open-source project)</t>
  </si>
  <si>
    <t>Free .is-a.dev developer subdomain</t>
  </si>
  <si>
    <t>Free .is-a.dev subdomain for a personal developer website. You register it with a pull request to the is-a-dev/register GitHub repository.</t>
  </si>
  <si>
    <t>https://www.is-a.dev/</t>
  </si>
  <si>
    <t>JetBrains</t>
  </si>
  <si>
    <t>Free non-commercial licences (CLion, Rider, RubyMine, RustRover, WebStorm, DataGrip)</t>
  </si>
  <si>
    <t>Free one-year licences for non-commercial use of CLion, Rider, RubyMine, RustRover, WebStorm and DataGrip. You get the full IDE, the same as the paid version.</t>
  </si>
  <si>
    <t>https://www.jetbrains.com/non-commercial/</t>
  </si>
  <si>
    <t>JetBrains Open Source Development Licenses</t>
  </si>
  <si>
    <t>Free All Products Pack and Team Tools licences for active contributors to non-commercial open-source projects, for one year, renewable.</t>
  </si>
  <si>
    <t>https://www.jetbrains.com/shop/eform/opensource</t>
  </si>
  <si>
    <t>JetBrains Startup Program</t>
  </si>
  <si>
    <t>50% off JetBrains IDEs, team tools (TeamCity, YouTrack, Qodana, Datalore) and JetBrains AI Pro/Ultimate for up to five years, capped at 10 subscriptions per product group.</t>
  </si>
  <si>
    <t>https://www.jetbrains.com/startups/</t>
  </si>
  <si>
    <t>JetBrains Student and Teacher Pack (free educational licences)</t>
  </si>
  <si>
    <t>Free JetBrains IDEs for students and teachers, including IntelliJ IDEA Ultimate, PyCharm Pro and ReSharper, for 1 year, renewable, with AI Assistant and Junie on JetBrains' AI Free tier. Verified students can also start a free 30-day AI Pro trial.</t>
  </si>
  <si>
    <t>https://www.jetbrains.com/academy/student-pack/</t>
  </si>
  <si>
    <t>Kaggle (Google)</t>
  </si>
  <si>
    <t>Kaggle Notebooks free GPU and TPU quota</t>
  </si>
  <si>
    <t>Students, Researchers, Solo developers, Anyone</t>
  </si>
  <si>
    <t>Free Kaggle notebooks with a weekly quota of 30 GPU hours (sometimes more) and 20 TPU hours. Sessions run up to 12 hours (9 for TPU). GPU options are one P100 or two T4s; the TPU is a v3-8.</t>
  </si>
  <si>
    <t>https://www.kaggle.com/docs/notebooks</t>
  </si>
  <si>
    <t>Kerala Startup Mission (Government of Kerala)</t>
  </si>
  <si>
    <t>KSUM Early Stage Funding grants (Idea, Productisation, Market Acceleration, Scaleup)</t>
  </si>
  <si>
    <t>Bootstrapped startups, Students</t>
  </si>
  <si>
    <t>Equity-free grants for Kerala startups: Idea Grant up to Rs 3 lakh, Productisation up to Rs 7 lakh (Rs 12 lakh if women or transgender-led), Market Acceleration up to Rs 10 lakh and Scaleup up to Rs 15 lakh.</t>
  </si>
  <si>
    <t>https://startupmission.kerala.gov.in/schemes/early-stage-funding</t>
  </si>
  <si>
    <t>Lambda</t>
  </si>
  <si>
    <t>Lambda Research Grant</t>
  </si>
  <si>
    <t>Up to $5,000 in Lambda cloud credits for qualifying researchers to develop and show their work on Lambda instances; selected research may be featured on Lambda's website.</t>
  </si>
  <si>
    <t>https://lambda.ai/research</t>
  </si>
  <si>
    <t>LangChain</t>
  </si>
  <si>
    <t>LangSmith for Startups</t>
  </si>
  <si>
    <t>Build tier: discounted LangSmith seat pricing. Scale tier (premier VC partners only): $10K in LangSmith credits for 1 year, plus events, office hours and promotion.</t>
  </si>
  <si>
    <t>Build: at least $25K seed raised, under $10M total (any VC). Scale: backed by a LangChain premier VC partner.</t>
  </si>
  <si>
    <t>https://www.langchain.com/startups</t>
  </si>
  <si>
    <t>Linear</t>
  </si>
  <si>
    <t>Linear for Startups</t>
  </si>
  <si>
    <t>Free Linear Business plan for a set period for startups linked to one of Linear's 493 partners. Linear does not publish the length. Stripe Atlas, Ramp and Brex list 6 months; Attio lists 3 months.</t>
  </si>
  <si>
    <t>Yes. You need a partner link or code. Partners include VCs and accelerators plus platforms open to unfunded founders, such as Stripe Atlas, Mercury, Brex and Ramp.</t>
  </si>
  <si>
    <t>https://linear.app/startups</t>
  </si>
  <si>
    <t>MeitY Startup Hub (Ministry of Electronics and IT)</t>
  </si>
  <si>
    <t>GENESIS (Gen-Next Support for Innovative Startups)</t>
  </si>
  <si>
    <t>Bootstrapped startups, Funded startups, Students</t>
  </si>
  <si>
    <t>MeitY scheme for tech startups, mainly in Tier II/III cities, run through about 50 implementing agencies. Early-stage funding up to Rs 10 lakh, pilot funding averaging Rs 40 lakh (max Rs 50 lakh) and deep-tech funding up to Rs 1 crore.</t>
  </si>
  <si>
    <t>No for the EiR, pilot, early-stage and deep-tech components. The investment component needs 1:1 private matching funds (average Rs 40 lakh, up to Rs 50 lakh)</t>
  </si>
  <si>
    <t>https://msh.meity.gov.in/schemes/genesis</t>
  </si>
  <si>
    <t>SAMRIDH (Startup Accelerator of MeitY for Product Innovation, Development and Growth)</t>
  </si>
  <si>
    <t>Acceleration through MeitY-selected accelerators plus one-to-one matching funding per IT-based startup. Amount not confirmed.</t>
  </si>
  <si>
    <t>Yes: you must be selected into a cohort by a SAMRIDH accelerator, and the funding is matched one-to-one</t>
  </si>
  <si>
    <t>https://msh.meity.gov.in/schemes/samridh</t>
  </si>
  <si>
    <t>TIDE 2.0 (Technology Incubation and Development of Entrepreneurs)</t>
  </si>
  <si>
    <t>MeitY support through 51 incubators for ICT startups using emerging tech (IoT, AI, blockchain, robotics). Entrepreneur-in-residence support up to Rs 4 lakh, prototype grants up to Rs 7 lakh, investment up to Rs 40 lakh.</t>
  </si>
  <si>
    <t>No; selection is done by a TIDE 2.0 incubation centre</t>
  </si>
  <si>
    <t>https://msh.meity.gov.in/schemes/tide</t>
  </si>
  <si>
    <t>MeitY Startup Hub (MSH)</t>
  </si>
  <si>
    <t>MSH corporate partner offers (MathWorks, Tally, Razorpay)</t>
  </si>
  <si>
    <t>MeitY-associated startups get 12 months of free access to 100+ MathWorks products (incl. MATLAB and Simulink). MSH-registered startups get a free one-year TallyPrime rental licence. MSH startups also get Razorpay credits (amount not stated).</t>
  </si>
  <si>
    <t>No, but you must be registered with or associated with MSH/MeitY programs</t>
  </si>
  <si>
    <t>https://msh.meity.gov.in/</t>
  </si>
  <si>
    <t>Mercury</t>
  </si>
  <si>
    <t>Mercury Perks</t>
  </si>
  <si>
    <t>Mercury account holders get a perks directory (273 listings on 12 October 2026), e.g. Notion 6 months free + unlimited AI, Asana 80% off, Slack 25% off, Google Workspace 25% off, AWS $5K and GitHub $10K credits.</t>
  </si>
  <si>
    <t>No investor referral needed. You need an approved Mercury account (US-registered company), and each perk sets its own conditions.</t>
  </si>
  <si>
    <t>https://mercury.com/perks</t>
  </si>
  <si>
    <t>Meta</t>
  </si>
  <si>
    <t>Llama Startup Program</t>
  </si>
  <si>
    <t>Launched in May 2025 for US startups building on Llama: support from Meta's Llama team and up to $6,000 a month for up to six months in cloud-cost reimbursement. The official page no longer loads.</t>
  </si>
  <si>
    <t>Reported: under $10M raised; no referral (unconfirmed)</t>
  </si>
  <si>
    <t>https://www.llama.com/llama-startup-program/</t>
  </si>
  <si>
    <t>Microsoft</t>
  </si>
  <si>
    <t>Azure for Students (and Azure for Students Starter)</t>
  </si>
  <si>
    <t>$100 of Azure credit to use within 12 months, free amounts of 20+ popular services for 12 months, 65+ always-free services and free developer software. No card needed; renew yearly while a student.</t>
  </si>
  <si>
    <t>https://azure.microsoft.com/en-us/free/students</t>
  </si>
  <si>
    <t>Microsoft for Nonprofits (Microsoft 365 grants and discounts, Azure grant)</t>
  </si>
  <si>
    <t>Up to 300 free Microsoft 365 Business Basic seats, a $2,000-a-year Azure credit grant, and discounts such as Business Premium at $5.50 per user a month (annual). The free Business Premium grant ended in 2025.</t>
  </si>
  <si>
    <t>https://www.microsoft.com/en-us/nonprofits/offers-for-nonprofits</t>
  </si>
  <si>
    <t>Microsoft for Startups (Azure Startup credits)</t>
  </si>
  <si>
    <t>Azure credits that grow with use: $200 when you join without a code, $5,000 after business verification, then up to $150,000 as Azure usage grows. With an Investor Network referral code you get $1,000 while the application is reviewed, and approved startups most often start at $100,000 (up to $150,000).</t>
  </si>
  <si>
    <t>No for the milestone path. The Investor offer needs a 10-character referral code from a Microsoft for Startups Investor Network partner (VC, accelerator, incubator or university). Microsoft does not publish the partner list.</t>
  </si>
  <si>
    <t>https://www.microsoft.com/en-us/startups</t>
  </si>
  <si>
    <t>Office 365 A1 (free Office 365 Education)</t>
  </si>
  <si>
    <t>Free for students and teachers at qualified institutions: web versions of Word, Excel, PowerPoint, Outlook and OneNote, plus PC-only Publisher and Access. Desktop Office apps need paid A3/A5.</t>
  </si>
  <si>
    <t>https://www.microsoft.com/en-us/education/products/office</t>
  </si>
  <si>
    <t>Microsoft Azure</t>
  </si>
  <si>
    <t>Azure free account</t>
  </si>
  <si>
    <t>$200 credit to use within 30 days on any Azure service, 20+ popular services free for 12 months, and 65+ services with free monthly amounts that never expire.</t>
  </si>
  <si>
    <t>https://azure.microsoft.com/en-us/pricing/purchase-options/azure-account</t>
  </si>
  <si>
    <t>Miro</t>
  </si>
  <si>
    <t>Miro Startup Program</t>
  </si>
  <si>
    <t>$1,000 Miro credit for startups referred by a Miro partner, or $500 for funded startups applying on their own (case by case). VC-backed startups already paying can ask for 25% off the Enterprise plan.</t>
  </si>
  <si>
    <t>Partner route ($1,000): a referral from a Miro partner. Individual route ($500): no partner, but the startup must be funded and verifiable on Crunchbase. Bootstrapped startups do not meet the individual-route rules.</t>
  </si>
  <si>
    <t>https://miro.com/startups/</t>
  </si>
  <si>
    <t>Mistral AI</t>
  </si>
  <si>
    <t>Mistral API Free mode</t>
  </si>
  <si>
    <t>Free API access in Mistral Studio: keys work by default with no credit card, within the lowest rate limits and the monthly usage included with your plan.</t>
  </si>
  <si>
    <t>https://docs.mistral.ai/getting-started/quickstarts/studio/activate-and-generate-api-key</t>
  </si>
  <si>
    <t>Mixpanel</t>
  </si>
  <si>
    <t>Mixpanel for Startups</t>
  </si>
  <si>
    <t>First year on Mixpanel's Startup Plan free: 1 billion events a year, Session Replay, Experiments, Feature Flags and all add-ons. Mixpanel values it at $145,000.</t>
  </si>
  <si>
    <t>No. Choose 'I do not have a referral partner' on the form.</t>
  </si>
  <si>
    <t>https://mixpanel.com/startups/</t>
  </si>
  <si>
    <t>Modal</t>
  </si>
  <si>
    <t>Modal for Startups</t>
  </si>
  <si>
    <t>One-time grant of serverless GPU and compute credits ('thousands of free GPU credits'), plus technical support and a founder community. Amount depends on traction, funding and VC partner status.</t>
  </si>
  <si>
    <t>Yes: funding from one of Modal's 40+ partner VCs/accelerators (any amount), or more than $1M from any VC. Series B+ custom tier needs over $30M raised or post-Series B, plus a partner VC.</t>
  </si>
  <si>
    <t>https://modal.com/startups</t>
  </si>
  <si>
    <t>monday.com</t>
  </si>
  <si>
    <t>monday.com for Nonprofits</t>
  </si>
  <si>
    <t>Nonprofit Plan: first 10 seats free with no credit card needed, 70% off seats from the 11th (sold in lots of 5), 33% off Enterprise (main page says AI capabilities), free training and support.</t>
  </si>
  <si>
    <t>https://monday.com/nonprofits</t>
  </si>
  <si>
    <t>monday.com Startup Program</t>
  </si>
  <si>
    <t>Up to 20% off the monday.com plan of your choice, plus 24/7 support and the Startup for Startup community.</t>
  </si>
  <si>
    <t>https://monday.com/lp/startups</t>
  </si>
  <si>
    <t>MongoDB</t>
  </si>
  <si>
    <t>MongoDB Atlas Free cluster (formerly M0)</t>
  </si>
  <si>
    <t>Free Atlas cluster: 512 MB storage, shared RAM and CPU, up to 100 operations a second and 500 connections. One free cluster per project.</t>
  </si>
  <si>
    <t>https://www.mongodb.com/pricing</t>
  </si>
  <si>
    <t>MongoDB for Startups</t>
  </si>
  <si>
    <t>Atlas credits and Voyage AI tokens in four stage-based tiers (Inspire, Grow, Innovate, Scale), 30 days of free Developer Support and a 1:1 expert session. Credit amounts are not published.</t>
  </si>
  <si>
    <t>No. Bootstrapped startups apply directly (Inspire tier). A VC, accelerator or incubator partner can refer you; higher tiers are for funded and VC-backed startups.</t>
  </si>
  <si>
    <t>https://www.mongodb.com/solutions/startups</t>
  </si>
  <si>
    <t>MotherDuck</t>
  </si>
  <si>
    <t>MotherDuck Startup Program</t>
  </si>
  <si>
    <t>50% off: pay an $8,000 annual commitment and get $16,000 of MotherDuck ($13,000 consumption credits plus the $3,000 platform fee waived), on top of the 7-day free trial.</t>
  </si>
  <si>
    <t>No. Bootstrapped startups can apply.</t>
  </si>
  <si>
    <t>https://motherduck.com/startups/</t>
  </si>
  <si>
    <t>Mux</t>
  </si>
  <si>
    <t>Mux for Startups</t>
  </si>
  <si>
    <t>$500 in Mux video API credits, with more possible depending on your investors, and a possible product consultation with a co-founder.</t>
  </si>
  <si>
    <t>No; investor-backed startups may get more (amount not stated)</t>
  </si>
  <si>
    <t>https://www.mux.com/startups</t>
  </si>
  <si>
    <t>Namecheap / .TECH / Name.com (via GitHub Education)</t>
  </si>
  <si>
    <t>Free domains in the GitHub Student Developer Pack</t>
  </si>
  <si>
    <t>Through the Student Pack: a .me domain plus an SSL certificate, each free for 1 year, from Namecheap; a standard .TECH domain free for 1 year; and one free domain from 25+ extensions (e.g. .dev, .app) at Name.com.</t>
  </si>
  <si>
    <t>Nebius</t>
  </si>
  <si>
    <t>Nebius for Startups</t>
  </si>
  <si>
    <t>GPU cloud credits, compute discounts and engineering support for AI startups. Credits now go only to startups that raised $5M+ from a Nebius VC partner. Amounts are not published.</t>
  </si>
  <si>
    <t>Yes: at least $5M raised from an approved Nebius VC partner, and you apply through that VC's platform team</t>
  </si>
  <si>
    <t>https://nebius.com/startups</t>
  </si>
  <si>
    <t>Neo4j</t>
  </si>
  <si>
    <t>Neo4j Startup Program</t>
  </si>
  <si>
    <t>Up to $16,000 in Neo4j Aura (managed graph database) credits, expert guidance and co-marketing.</t>
  </si>
  <si>
    <t>No referral needed</t>
  </si>
  <si>
    <t>https://neo4j.com/startup-program/</t>
  </si>
  <si>
    <t>Neon</t>
  </si>
  <si>
    <t>Neon Free plan</t>
  </si>
  <si>
    <t>Solo developers, Students, Bootstrapped startups</t>
  </si>
  <si>
    <t>Free serverless Postgres: up to 100 projects, 100 CU-hours of compute per project a month, 1 GB storage per project (20 GB total), 5 GB egress per project. No card needed.</t>
  </si>
  <si>
    <t>https://neon.com/pricing</t>
  </si>
  <si>
    <t>Neon (Databricks)</t>
  </si>
  <si>
    <t>Databricks Startup Program (Neon credits)</t>
  </si>
  <si>
    <t>Self-funded (under $1M raised): up to $1,000 in Neon credits. Venture-backed ($1M+) or accelerator: up to $200K total ($100K Neon plus $100K Databricks). Credits last 12 months.</t>
  </si>
  <si>
    <t>No referral needed. Self-funded tier: under $1M raised. Up-to-$200K tier: $1M+ raised or a recognised accelerator such as Y Combinator. You must verify funding with an accelerator link, partner code, VC contact or public link.</t>
  </si>
  <si>
    <t>https://neon.com/startups</t>
  </si>
  <si>
    <t>Netlify</t>
  </si>
  <si>
    <t>Netlify Free plan (credit-based)</t>
  </si>
  <si>
    <t>Free plan with 300 credits a month. Production deploys cost 15 credits, bandwidth 20 per GB, compute 10 per GB-hour, web requests 2 per 10,000. Deploy previews, branch deploys and form submissions are free.</t>
  </si>
  <si>
    <t>https://www.netlify.com/pricing/</t>
  </si>
  <si>
    <t>Netlify Open Source Plan</t>
  </si>
  <si>
    <t>Free open-source plan with 10,000 credits a month, unlimited team members and free production deploys; sites stay live if credits run out.</t>
  </si>
  <si>
    <t>https://www.netlify.com/legal/open-source-policy/</t>
  </si>
  <si>
    <t>New Relic</t>
  </si>
  <si>
    <t>New Relic for Startups</t>
  </si>
  <si>
    <t>Full New Relic platform with every AI feature free for 5 users and 'generous' monthly data ingest, plus a launch-day engineer, office hours and quarterly architecture reviews.</t>
  </si>
  <si>
    <t>Series A or earlier; startups are vetted. No referral stated.</t>
  </si>
  <si>
    <t>https://newrelic.com/solutions/industry/startups</t>
  </si>
  <si>
    <t>NLnet Foundation</t>
  </si>
  <si>
    <t>NLnet grants: Restack and CodeSupply (successors to NGI Zero)</t>
  </si>
  <si>
    <t>Open-source maintainers, Solo developers, Researchers, Nonprofits</t>
  </si>
  <si>
    <t>Grants of EUR 5,000 to 50,000 (first grant) for open-source software, hardware and related work on the open internet stack. Grants can be scaled up for projects with proven potential. Individuals can apply.</t>
  </si>
  <si>
    <t>No. No funding or referral is needed. Individuals, collectives, foundations, NGOs, universities, public bodies, SMEs and companies can all apply.</t>
  </si>
  <si>
    <t>https://nlnet.nl/propose/</t>
  </si>
  <si>
    <t>Notion</t>
  </si>
  <si>
    <t>Notion Education Plan</t>
  </si>
  <si>
    <t>Free Notion Education plan for college students and educators with a school email: one-member workspace, unlimited pages and uploads, 30-day page history. Student clubs can apply for a free multi-member version.</t>
  </si>
  <si>
    <t>https://www.notion.com/product/notion-for-education</t>
  </si>
  <si>
    <t>Notion for Startups</t>
  </si>
  <si>
    <t>Business plan with Notion AI free for 6 months (partner-affiliated), 3 months (business website + company-domain email) or 1 month (under 10 staff or incomplete details). Notion values the top tier at up to $12,000.</t>
  </si>
  <si>
    <t>No for the 3-month tier, which needs a working business website and a company-domain email. The 6-month tier needs a link to a Notion startup partner.</t>
  </si>
  <si>
    <t>https://www.notion.com/startups</t>
  </si>
  <si>
    <t>NVIDIA</t>
  </si>
  <si>
    <t>NVIDIA Academic Grant Program</t>
  </si>
  <si>
    <t>Researchers, Educators</t>
  </si>
  <si>
    <t>Up to 30,000 H100 GPU-hours, or hardware such as up to eight RTX PRO 6000 GPUs or two DGX Sparks, for faculty research projects using NVIDIA models and software.</t>
  </si>
  <si>
    <t>No; competitive</t>
  </si>
  <si>
    <t>https://www.nvidia.com/en-us/industries/higher-education-research/academic-grant-program/</t>
  </si>
  <si>
    <t>NVIDIA API Catalog free endpoints (build.nvidia.com) via NVIDIA Developer Program</t>
  </si>
  <si>
    <t>Solo developers, Students, Researchers, Bootstrapped startups, Anyone</t>
  </si>
  <si>
    <t>Free, rate-limited API calls to models tagged 'Free Endpoint' on build.nvidia.com (38 of 97 catalogue models on 12 October 2026), mostly open models, plus NIM container downloads for development and testing.</t>
  </si>
  <si>
    <t>https://build.nvidia.com/models</t>
  </si>
  <si>
    <t>NVIDIA Inception</t>
  </si>
  <si>
    <t>Free program for AI startups: free cloud credits from NVIDIA and partners, preferred pricing on select NVIDIA hardware and software, free self-paced DLI courses and investor introductions.</t>
  </si>
  <si>
    <t>No. Any funding stage can apply; no fees, deadlines or equity.</t>
  </si>
  <si>
    <t>https://www.nvidia.com/en-us/startups/</t>
  </si>
  <si>
    <t>Ola Krutrim</t>
  </si>
  <si>
    <t>Krutrim Cloud Sandbox free credits</t>
  </si>
  <si>
    <t>Solo developers, Bootstrapped startups</t>
  </si>
  <si>
    <t>Free credits for Krutrim Cloud Sandbox, short-lived environments where AI agents run code. Amount not confirmed. Advertised 'until Oct 22'.</t>
  </si>
  <si>
    <t>https://www.olakrutrim.com/</t>
  </si>
  <si>
    <t>OpenAI</t>
  </si>
  <si>
    <t>ChatGPT Back to School offer for students (2026)</t>
  </si>
  <si>
    <t>Four free monthly billing periods of ChatGPT Plus (with ChatGPT Work) for US college and graduate students verified through SheerID. Claim by 31 October 2026; then $20 a month.</t>
  </si>
  <si>
    <t>https://help.openai.com/en/articles/20001493-chatgpt-back-to-school-offer-for-students</t>
  </si>
  <si>
    <t>ChatGPT for Teachers</t>
  </si>
  <si>
    <t>A free ChatGPT for Teachers workspace for verified US K-12 teachers, staff, administrators and district leaders, verified through SheerID. OpenAI pages disagree on the end: June 2028 or June 2027.</t>
  </si>
  <si>
    <t>https://chatgpt.com/plans/k12-teachers/</t>
  </si>
  <si>
    <t>Codex credits for university students</t>
  </si>
  <si>
    <t>$100 of Codex usage (2,500 ChatGPT credits) for university students in the US or Canada, verified through SheerID. Works on Free, Go, Plus or Pro accounts; expires 12 months after grant.</t>
  </si>
  <si>
    <t>https://chatgpt.com/codex/students/</t>
  </si>
  <si>
    <t>Codex for Open Source</t>
  </si>
  <si>
    <t>Six months of ChatGPT Pro with Codex for core maintainers of widely used public projects, plus case-by-case API credits from the $1M Codex Open Source Fund and conditional Codex Security access.</t>
  </si>
  <si>
    <t>https://developers.openai.com/community/codex-for-oss</t>
  </si>
  <si>
    <t>Complimentary daily tokens for sharing API data with OpenAI</t>
  </si>
  <si>
    <t>Solo developers, Bootstrapped startups, Funded startups, Anyone</t>
  </si>
  <si>
    <t>Eligible API organisations that share inputs and outputs with OpenAI get free tokens every day. Launch/Grow tiers get 1M on flagship models and 10M on mini models; Build tier gets 250K and 2.5M. Resets 00:00 UTC.</t>
  </si>
  <si>
    <t>No, but OpenAI decides which organisations are eligible</t>
  </si>
  <si>
    <t>https://help.openai.com/en/articles/10306912-sharing-feedback-evaluation-and-fine-tuning-data-and-api-inputs-and-outputs-with-openai</t>
  </si>
  <si>
    <t>OpenAI for Nonprofits</t>
  </si>
  <si>
    <t>ChatGPT Business Standard seats at $8 per user a month (annual) or $10 monthly for verified nonprofits; up to 75% off ChatGPT Enterprise through sales.</t>
  </si>
  <si>
    <t>https://help.openai.com/en/articles/9359041-openai-for-nonprofits</t>
  </si>
  <si>
    <t>OpenAI for Startups</t>
  </si>
  <si>
    <t>Free API credits, rate-limit upgrades and time with OpenAI engineers for startups backed by VCs in OpenAI's partner network. Others get Build Hours, starter repos and events, but no credit application.</t>
  </si>
  <si>
    <t>Yes. A unique referral code from a partner VC (examples named: Thrive Capital, Sequoia, a16z, Kleiner Perkins, Conviction Partners).</t>
  </si>
  <si>
    <t>https://openai.com/business/why-openai/startups/</t>
  </si>
  <si>
    <t>Researcher Access Program</t>
  </si>
  <si>
    <t>Up to $1,000 in OpenAI API credits for research on responsible AI deployment, safety, societal and economic impact and related areas. Priority to early-stage and under-resourced researchers.</t>
  </si>
  <si>
    <t>https://openai.com/form/researcher-access-program/</t>
  </si>
  <si>
    <t>OpenRouter</t>
  </si>
  <si>
    <t>OpenRouter free models (:free variants)</t>
  </si>
  <si>
    <t>Free ':free' model variants: 20 requests a minute and 50 a day, rising to 1,000 a day once you have bought at least 10 credits in total.</t>
  </si>
  <si>
    <t>No. A one-off purchase of 10 credits raises the daily limit.</t>
  </si>
  <si>
    <t>https://openrouter.ai/docs/api-reference/limits</t>
  </si>
  <si>
    <t>Oracle</t>
  </si>
  <si>
    <t>Oracle Startup Growth Engine (Latin America)</t>
  </si>
  <si>
    <t>OCI credits for selected tech startups in Brazil, Argentina and Colombia, plus engineering help, Marketplace listing and go-to-market support. The program rules set grants of $5,000 to $100,000; the launch release says up to $60,000.</t>
  </si>
  <si>
    <t>No referral code. The launch release says it is designed for venture-backed, high-growth startups and requires enrolment in an eligible Oracle PartnerNetwork (eOPN) level. The program page and rules state no funding requirement.</t>
  </si>
  <si>
    <t>https://www.oracle.com/latam/artificial-intelligence/startup-growth-engine/</t>
  </si>
  <si>
    <t>Oracle Cloud Infrastructure</t>
  </si>
  <si>
    <t>Oracle Cloud Free Tier (Always Free + Free Trial)</t>
  </si>
  <si>
    <t>$300 credit for 30 days on OCI services, plus Always Free resources with no end date: Arm A1 compute (2 OCPUs, 12 GB), two AMD micro VMs, 200 GB block storage, two Autonomous Databases, 10 TB egress a month.</t>
  </si>
  <si>
    <t>https://www.oracle.com/cloud/free/</t>
  </si>
  <si>
    <t>OVHcloud</t>
  </si>
  <si>
    <t>OVHcloud Startup Program (Start and Scale levels)</t>
  </si>
  <si>
    <t>Start level: EUR 10,000 in free cloud credits for 12 months plus 6 hours with an engineer (pre-seed and seed). Scale level: up to EUR 100,000 and up to 20 engineer hours for Series A and later.</t>
  </si>
  <si>
    <t>No referral. Start targets pre-seed and seed. Scale needs Series A or later funding, and the amount is set after reviewing 12 months of expected spend.</t>
  </si>
  <si>
    <t>https://startup.ovhcloud.com/en/</t>
  </si>
  <si>
    <t>Perplexity</t>
  </si>
  <si>
    <t>Perplexity Education Pro</t>
  </si>
  <si>
    <t>Perplexity Education Pro: the full Pro plan (Computer, Learn Mode, unlimited Pro Searches, premium models) for $10 a month for students and faculty verified through SheerID, per Perplexity's plan guide. It is a paid discount, not a free plan.</t>
  </si>
  <si>
    <t>https://www.perplexity.ai/help-center/en/articles/12590157-what-is-education-pro</t>
  </si>
  <si>
    <t>Perplexity for Startups</t>
  </si>
  <si>
    <t>Launched in April 2025 with $5,000 in Sonar API credits and six months of Enterprise Pro for up to 50 seats. The official page now redirects to Perplexity's hub page.</t>
  </si>
  <si>
    <t>Reported: must select an approved Perplexity Startup Partner when applying (unconfirmed)</t>
  </si>
  <si>
    <t>https://www.perplexity.ai/startups</t>
  </si>
  <si>
    <t>Pinecone</t>
  </si>
  <si>
    <t>Pinecone for Startups</t>
  </si>
  <si>
    <t>Free access to Pinecone's Standard tier and Pro Support (any cloud/region, RBAC, backups, dedicated Slack channel), plus usage credits and discounts. Amounts not published.</t>
  </si>
  <si>
    <t>No referral stated</t>
  </si>
  <si>
    <t>https://www.pinecone.io/startup-program/</t>
  </si>
  <si>
    <t>PostHog</t>
  </si>
  <si>
    <t>PostHog for Startups</t>
  </si>
  <si>
    <t>$50,000 in PostHog credits for 12 months, about $12,000 in partner perks ($1,500 off incident.io, 50% off Speakeasy for 6 months, $5,000 Depot credit) and merch.</t>
  </si>
  <si>
    <t>No referral. YC companies use a separate Bookface deal that does not stack.</t>
  </si>
  <si>
    <t>https://posthog.com/startups</t>
  </si>
  <si>
    <t>Prisma</t>
  </si>
  <si>
    <t>Prisma for Startups</t>
  </si>
  <si>
    <t>Prisma covers your database bill for a year, up to $10,000 in credits, plus 1:1 guidance and Slack support.</t>
  </si>
  <si>
    <t>No referral. Venture-backed (raised in last 12 months) or bootstrapped with at least $5K MRR.</t>
  </si>
  <si>
    <t>https://www.prisma.io/programs/startups</t>
  </si>
  <si>
    <t>Railway</t>
  </si>
  <si>
    <t>Railway Free Trial and Free plan</t>
  </si>
  <si>
    <t>New accounts get a one-time $5 trial credit for up to 30 days with no card. After that the Free plan gives $1 of usage credit each month. Hobby is $5 a month and includes $5 of usage.</t>
  </si>
  <si>
    <t>https://railway.com/pricing</t>
  </si>
  <si>
    <t>Ramp</t>
  </si>
  <si>
    <t>Ramp partner rewards</t>
  </si>
  <si>
    <t>Ramp customers can redeem partner offers Ramp values at over $350,000 (103 listings), e.g. Datadog up to $100,000 in credits, Segment $50,000, Amplitude up to $40,000, Retool $25,000.</t>
  </si>
  <si>
    <t>No investor referral needed, but you must be an approved Ramp customer. Ramp needs at least $25,000 in cash in a linked US business bank account.</t>
  </si>
  <si>
    <t>https://ramp.com/rewards</t>
  </si>
  <si>
    <t>Razorpay</t>
  </si>
  <si>
    <t>Razorpay Rize communities (Tech+, D2C+, Xport+)</t>
  </si>
  <si>
    <t>Free founder communities advertising '$500,000 worth of tool credits' across partners such as AWS, Canva and Notion, plus Razorpay product offers, 1:1 mentorship and programs like Rize for YC.</t>
  </si>
  <si>
    <t>No, but each application goes through a selection process</t>
  </si>
  <si>
    <t>https://razorpay.com/rize/community/</t>
  </si>
  <si>
    <t>Redis</t>
  </si>
  <si>
    <t>Redis for Startups</t>
  </si>
  <si>
    <t>Localized Redis pages describe free Redis for eligible startups (12 months on the French, Spanish, Italian and Korean pages; 6 months on the German page), with usage limits, support and co-marketing. No dollar amount.</t>
  </si>
  <si>
    <t>The application form asks whether you have funding, your last round (angel to Series B-G) and a funding-proof link. The October 2024 launch terms limited it to venture-backed pre-seed and seed startups.</t>
  </si>
  <si>
    <t>https://redis.io/fr/redis-for-startups/</t>
  </si>
  <si>
    <t>Reliance Jio and Google</t>
  </si>
  <si>
    <t>Google Gemini Offer (Google AI Pro, powered by Jio)</t>
  </si>
  <si>
    <t>Free Google AI Pro (Gemini) for up to 18 months for Jio mobile users aged 18+, valued by Jio at Rs 1,950 a month (Rs 35,100). Jio's page lists Gemini 3, Veo 3 Fast, higher NotebookLM limits and 5 TB storage.</t>
  </si>
  <si>
    <t>https://www.jio.com/jcms/en-in/jio-google-gemini-terms-and-conditions/</t>
  </si>
  <si>
    <t>Render</t>
  </si>
  <si>
    <t>Render for Startups</t>
  </si>
  <si>
    <t>Render credits valid for one year. Prototype: $500 for seed-funded startups. Build: $2,500-$5,000 via partners. Scale: $10,000-$25,000 via top-tier VCs. AI: $100,000 for startups with $2.5M+ from enrolled VCs.</t>
  </si>
  <si>
    <t>Prototype ($500) needs no partner, but needs at least $25K in seed funding. The Build, Scale and AI tiers need an application through an enrolled accelerator or VC partner.</t>
  </si>
  <si>
    <t>https://render.com/startups</t>
  </si>
  <si>
    <t>Render free instances</t>
  </si>
  <si>
    <t>Free web services, Postgres and Key Value instances, plus free static sites. Each workspace gets 750 free instance hours a month; free web services sleep after 15 minutes without traffic.</t>
  </si>
  <si>
    <t>https://render.com/docs/free</t>
  </si>
  <si>
    <t>Retool</t>
  </si>
  <si>
    <t>Retool for Startups</t>
  </si>
  <si>
    <t>100% off any monthly Retool Team or Business plan for one year (value up to $60,000), then 25% off in year two.</t>
  </si>
  <si>
    <t>No. Bootstrapped, angel, debt-funded and pre-seed to Series A startups qualify.</t>
  </si>
  <si>
    <t>https://retool.com/startups</t>
  </si>
  <si>
    <t>Runpod</t>
  </si>
  <si>
    <t>Runpod Startup Program</t>
  </si>
  <si>
    <t>Starter tier: $1,000 in GPU credits. Growth tier: commit $50,000 upfront and Runpod adds $25,000 in bonus credits ($75,000 total) under a 12-month agreement.</t>
  </si>
  <si>
    <t>No referral, but venture backing is strongly preferred. The Growth bonus requires a $50,000 upfront commitment.</t>
  </si>
  <si>
    <t>https://www.runpod.io/startup-program</t>
  </si>
  <si>
    <t>Salesforce</t>
  </si>
  <si>
    <t>Power of Us Program</t>
  </si>
  <si>
    <t>Nonprofits, Educators</t>
  </si>
  <si>
    <t>10 free Salesforce Nonprofit Cloud Core licences for eligible nonprofits, plus nonprofit discounts on more licences; Slack discounts and a Tableau offer via TechSoup.</t>
  </si>
  <si>
    <t>https://www.salesforce.com/company/power-of-us/</t>
  </si>
  <si>
    <t>Salesforce Launchpad for Startups</t>
  </si>
  <si>
    <t>Free to join. Venture-backed startups get special offers on Salesforce products (Starter Suite, Pro Suite, Sales Cloud, Agentforce, Tableau, Slack), GTM and AI guidance, setup help and a founder community.</t>
  </si>
  <si>
    <t>Venture backing is required; Salesforce verifies proof of funding. No partner referral is needed, and you do not need Salesforce Ventures funding.</t>
  </si>
  <si>
    <t>https://www.salesforce.com/launchpad/</t>
  </si>
  <si>
    <t>Sarvam AI</t>
  </si>
  <si>
    <t>Sarvam Startup Program and free API sign-up credits</t>
  </si>
  <si>
    <t>Solo developers, Bootstrapped startups, Funded startups</t>
  </si>
  <si>
    <t>Indian-language AI APIs (speech, translation, text). New API accounts get Rs 100 in free credits. The Startup Program gives 6 to 12 months of API credits sized to your scale, plus direct engineering support.</t>
  </si>
  <si>
    <t>No requirement stated</t>
  </si>
  <si>
    <t>https://www.sarvam.ai/startup-program</t>
  </si>
  <si>
    <t>Scaleway</t>
  </si>
  <si>
    <t>Scaleway Startup Program</t>
  </si>
  <si>
    <t>Scaleway cloud credits in three tiers: Founders up to EUR 1,000 for 12 months; Early Stage EUR 1,500 a month for six months (EUR 9,000 in total); Growth EUR 3,000 a month for 12 months (EUR 36,000 in total).</t>
  </si>
  <si>
    <t>Unconfirmed. No referral or funding requirement appears in the indexed copies.</t>
  </si>
  <si>
    <t>https://www.scaleway.com/en/startup-program/</t>
  </si>
  <si>
    <t>Secret (JoinSecret)</t>
  </si>
  <si>
    <t>Secret perks marketplace (Premium membership)</t>
  </si>
  <si>
    <t>Paid perk marketplace. About 353-356 deals are free to access. Premium ($149 a year or $399 one-time) unlocks the rest, for roughly 626-640 deals in total on 12 October 2026.</t>
  </si>
  <si>
    <t>No. This is a paid membership aggregator, not a vendor program.</t>
  </si>
  <si>
    <t>https://www.joinsecret.com/pricing</t>
  </si>
  <si>
    <t>Sentry</t>
  </si>
  <si>
    <t>Sentry for Open Source (Open-Source Sponsorship Plan)</t>
  </si>
  <si>
    <t>Free sponsored Sentry plan with Business features and large quotas (5M errors, 1B spans, 100K replays, 5,000 GB logs, Seer for 5 contributors) and no term limit.</t>
  </si>
  <si>
    <t>https://sentry.io/for/open-source/</t>
  </si>
  <si>
    <t>Sentry for Startups</t>
  </si>
  <si>
    <t>Up to $5,000 in Sentry credits that expire one year after joining, priority support and Sentry swag.</t>
  </si>
  <si>
    <t>No referral. Must have raised less than $5M in venture capital.</t>
  </si>
  <si>
    <t>https://sentry.io/for/startups/</t>
  </si>
  <si>
    <t>Slack (Salesforce)</t>
  </si>
  <si>
    <t>Slack for Nonprofits (Slack for Charities)</t>
  </si>
  <si>
    <t>Free Slack Pro for workspaces with 250 or fewer members; 85% off Pro above 250 members; 85% off Business+ at any size; Enterprise discounts for 1,000+ members on request.</t>
  </si>
  <si>
    <t>https://slack.com/help/articles/204368833-Apply-for-the-Slack-for-Nonprofits-discount</t>
  </si>
  <si>
    <t>Snowflake</t>
  </si>
  <si>
    <t>Snowflake for Startups</t>
  </si>
  <si>
    <t>Free Snowflake usage on a startup's first contract (Startup Package), free usage for portfolio companies of select VC firms, an accelerator, and a yearly Startup Challenge with up to $1M investment. No amounts published.</t>
  </si>
  <si>
    <t>Startup Package: register interest directly. VC Community free usage: only for eligible portfolio companies of select VC firms.</t>
  </si>
  <si>
    <t>https://www.snowflake.com/en/why-snowflake/startup-program/</t>
  </si>
  <si>
    <t>StartupTN (Tamil Nadu Startup and Innovation Mission)</t>
  </si>
  <si>
    <t>TANSEED (Tamil Nadu Startup Seed Grant Fund)</t>
  </si>
  <si>
    <t>Bootstrapped startups</t>
  </si>
  <si>
    <t>Support-equity-linked seed grant of up to Rs 15 lakh for green-tech, rural-impact and women-led startups and up to Rs 10 lakh for others, plus a one-year accelerator. StartupTN takes a 3% stake.</t>
  </si>
  <si>
    <t>https://startuptn.in/initiative/funding/tanseed</t>
  </si>
  <si>
    <t>Statsig (Amplitude)</t>
  </si>
  <si>
    <t>Statsig Startup Program</t>
  </si>
  <si>
    <t>12 months of Statsig Enterprise features with 1 billion events (valued at $50,000+) for feature flags, A/B tests and analytics.</t>
  </si>
  <si>
    <t>https://www.statsig.com/startups</t>
  </si>
  <si>
    <t>Stripe</t>
  </si>
  <si>
    <t>Stripe Atlas perks</t>
  </si>
  <si>
    <t>Stripe Atlas forms a Delaware C corp or LLC for $500 one-time. Every Atlas company gets $2,500 in Stripe credits; partner perks Stripe values at over $50,000 include Cloudflare $100K and PostHog $50K credits.</t>
  </si>
  <si>
    <t>No referral. Every approved Atlas company gets the $2,500 Stripe credits and the Perks tab; you pay the $500 setup fee. Partners can apply their own eligibility checks.</t>
  </si>
  <si>
    <t>https://stripe.com/atlas</t>
  </si>
  <si>
    <t>Supabase</t>
  </si>
  <si>
    <t>Supabase Free plan</t>
  </si>
  <si>
    <t>Free plan: 2 active projects, 500 MB database per project, 1 GB file storage, 5 GB egress plus 5 GB cached egress, 50,000 monthly active users and 500,000 Edge Function invocations.</t>
  </si>
  <si>
    <t>https://supabase.com/pricing</t>
  </si>
  <si>
    <t>Tableau (Salesforce)</t>
  </si>
  <si>
    <t>Tableau for Teaching and Tableau for Students (Tableau Academic Programs)</t>
  </si>
  <si>
    <t>Educators, Students, Researchers</t>
  </si>
  <si>
    <t>Instructors get free, renewable 1-year licences for Tableau Desktop, Prep Builder and eLearning, plus course, lab and 100-seat Tableau Cloud licences. Students now get the free Tableau Desktop Public Edition instead.</t>
  </si>
  <si>
    <t>https://www.tableau.com/academic/teaching</t>
  </si>
  <si>
    <t>TechSoup</t>
  </si>
  <si>
    <t>TechSoup nonprofit technology donations and discounts</t>
  </si>
  <si>
    <t>TechSoup verifies nonprofits and runs a catalogue of donated or discounted tech (Microsoft, Adobe, Dell, Intuit, AWS credits and more) at up to 90% off. Core membership is free; Plus costs $200 a year.</t>
  </si>
  <si>
    <t>https://www.techsoup.org/</t>
  </si>
  <si>
    <t>Temporal</t>
  </si>
  <si>
    <t>Temporal Cloud for Startups</t>
  </si>
  <si>
    <t>$6,000 in Temporal Cloud credits plus onboarding and support. Temporal says this can cover up to 10 to 12 months of usage for many apps.</t>
  </si>
  <si>
    <t>Must have raised funding ($30M or less, within the last 3 years). No referral needed.</t>
  </si>
  <si>
    <t>https://temporal.io/startup</t>
  </si>
  <si>
    <t>Together AI</t>
  </si>
  <si>
    <t>Together AI Startup Accelerator</t>
  </si>
  <si>
    <t>Platform credits for serverless inference, dedicated endpoints, fine-tuning and instant clusters, plus forward-deployed engineering hours: up to $15K (Build), $30K (Scale) or $50K (Grow).</t>
  </si>
  <si>
    <t>No referral; tier depends on money raised (Build up to $5M, Scale $5M-$10M, Grow over $10M)</t>
  </si>
  <si>
    <t>https://www.together.ai/startup-accelerator</t>
  </si>
  <si>
    <t>Unity</t>
  </si>
  <si>
    <t>Unity Student plan</t>
  </si>
  <si>
    <t>Free Unity Student plan: the latest Unity Pro editor, an Odin Inspector education licence, a Synty asset bundle, Unity Cloud access, and 3 Version Control seats with 5 GB.</t>
  </si>
  <si>
    <t>https://unity.com/products/unity-student</t>
  </si>
  <si>
    <t>US National Science Foundation</t>
  </si>
  <si>
    <t>National AI Research Resource (NAIRR) Pilot</t>
  </si>
  <si>
    <t>Researchers, Educators, Funded startups</t>
  </si>
  <si>
    <t>12-month allocations of computing, model and platform resources for US-based researchers and educators, matched by monthly review; datasets and models also available.</t>
  </si>
  <si>
    <t>Startups and small businesses need existing federal grants</t>
  </si>
  <si>
    <t>https://nairrpilot.org/</t>
  </si>
  <si>
    <t>US National Science Foundation (ACCESS)</t>
  </si>
  <si>
    <t>NSF ACCESS allocations (Explore, Discover, Accelerate, Maximize)</t>
  </si>
  <si>
    <t>Free ACCESS Credits you exchange for time on NSF-funded computing resources. Explore: up to 400,000 credits. Discover: 1.5M. Accelerate: 3M. Maximize: larger awards in resource units. Classroom use via Discover.</t>
  </si>
  <si>
    <t>No. Funding is not required, but PIs without merit-reviewed funding may hold only one allocation. Explore needs an overview, Discover a 1-page proposal, Accelerate 3 pages with panel review.</t>
  </si>
  <si>
    <t>https://allocations.access-ci.org/</t>
  </si>
  <si>
    <t>Vapi</t>
  </si>
  <si>
    <t>Vapi for Startups (startup grant)</t>
  </si>
  <si>
    <t>When open: 7,500 free voice-agent minutes a month for 12 months (90,000 minutes), a private Slack channel with Vapi engineers and early feature access. Applications are on hold.</t>
  </si>
  <si>
    <t>Needs at least $250K raised (pre-seed to Series A); no referral needed</t>
  </si>
  <si>
    <t>https://vapi.ai/startups</t>
  </si>
  <si>
    <t>Vercel</t>
  </si>
  <si>
    <t>Vercel for Startups</t>
  </si>
  <si>
    <t>An Enterprise-tier Vercel contract for one year, with a Flexible Commitment Amount of up to $30,000 for usage, seats, v0 and AI Gateway (at most 50% on AI Gateway). Available through an approved startup partner.</t>
  </si>
  <si>
    <t>Yes. You must be affiliated with an approved Vercel startup partner (accelerator or VC) and upload proof from the partner's portal. The amount depends on the partner, up to $30,000.</t>
  </si>
  <si>
    <t>https://vercel.com/startups</t>
  </si>
  <si>
    <t>Vercel Hobby plan</t>
  </si>
  <si>
    <t>Free plan for personal, non-commercial projects: 100 GB Fast Data Transfer, 1M CDN requests, 1M function invocations, 4 active CPU-hours a month, and up to 200 projects.</t>
  </si>
  <si>
    <t>https://vercel.com/docs/plans/hobby</t>
  </si>
  <si>
    <t>Vercel Open Source Program</t>
  </si>
  <si>
    <t>$3,600 in Vercel platform credits over 3 years plus an OSS Starter Pack of third-party credits for selected open-source projects.</t>
  </si>
  <si>
    <t>No; funded open-source companies are pointed to the Vercel Startups Program</t>
  </si>
  <si>
    <t>https://vercel.com/open-source-program</t>
  </si>
  <si>
    <t>Vultr</t>
  </si>
  <si>
    <t>Vultr Digital Start-up Program</t>
  </si>
  <si>
    <t>Up to $100,000 in Vultr cloud credits and 35% long-term discounts, plus executive sponsorship, architecture reviews and priority support. For startups with recent Series A to E funding.</t>
  </si>
  <si>
    <t>Yes: recent Series A, B, C, D or E funding. No referral code.</t>
  </si>
  <si>
    <t>https://discover.vultr.com/startup-program/</t>
  </si>
  <si>
    <t>Vultr new-account free credit</t>
  </si>
  <si>
    <t>Vultr's docs say new accounts can get free credits for up to 30 days. The amount depends on the current promotion and could not be confirmed on an official page on 12 October 2026.</t>
  </si>
  <si>
    <t>https://docs.vultr.com/platform/create-an-account</t>
  </si>
  <si>
    <t>Weaviate</t>
  </si>
  <si>
    <t>Weaviate startup deal</t>
  </si>
  <si>
    <t>Discounted Weaviate Cloud pricing for startups; the redemption form asks which program or VC backs you (examples: Y Combinator, Techstars, partner programs). Discount size not published.</t>
  </si>
  <si>
    <t>Unclear. The form asks for the backing program or VC, but the page does not say backing is required.</t>
  </si>
  <si>
    <t>https://weaviate.io/startup-deal</t>
  </si>
  <si>
    <t>WorkOS</t>
  </si>
  <si>
    <t>WorkOS User Management free tier</t>
  </si>
  <si>
    <t>Anyone, Bootstrapped startups, Solo developers</t>
  </si>
  <si>
    <t>WorkOS user management (AuthKit) is free up to 1 million monthly active users. Enterprise features such as SSO are priced per connection.</t>
  </si>
  <si>
    <t>https://workos.com/startups</t>
  </si>
  <si>
    <t>xAI (docs now branded SpaceXAI)</t>
  </si>
  <si>
    <t>Grok API free credits (data-sharing credits)</t>
  </si>
  <si>
    <t>Guides from 2025-2026 describe $25 signup credits and up to $150 a month for teams that opted into data sharing. xAI's current billing docs mention only prepaid credits and promo codes.</t>
  </si>
  <si>
    <t>No (reported)</t>
  </si>
  <si>
    <t>https://docs.x.ai/console/billing</t>
  </si>
  <si>
    <t>Yotta Data Services</t>
  </si>
  <si>
    <t>Rudra startup program (Shakti Cloud credits)</t>
  </si>
  <si>
    <t>Shakti Cloud GPU credits by stage: Launch $10,000 (6 months), Ignite $25,000 (6 months), Fuel $50,000 (9 months), Thrive $100,000 (12 months), paid in tranches, plus 25% off extra usage and mentoring.</t>
  </si>
  <si>
    <t>No: bootstrapped up to Series A is accepted. Referrals from Yotta's funding partners are welcome but not required</t>
  </si>
  <si>
    <t>https://yotta.com/rudra/</t>
  </si>
  <si>
    <t>Zendesk</t>
  </si>
  <si>
    <t>Zendesk for Startups</t>
  </si>
  <si>
    <t>Zendesk Suite Professional and Copilot free for 6 months for funded startups, or 1 to 2 years through Zendesk VC and accelerator partners. Up to 50 agents, depending on funding and partner.</t>
  </si>
  <si>
    <t>Outside funding is required (angel to Series B). A partner referral is needed for teams of 51-249 employees and for the 1-2 year terms.</t>
  </si>
  <si>
    <t>https://www.zendesk.com/startups/</t>
  </si>
  <si>
    <t>Zerodha</t>
  </si>
  <si>
    <t>FLOSS/fund</t>
  </si>
  <si>
    <t>Open-source maintainers, Solo developers, Nonprofits</t>
  </si>
  <si>
    <t>Cash grants from a fund of up to $1M a year for existing, widely used free and open-source projects. A project can get $10,000 to $100,000 a year. Requests above $10K go in multiples of $25,000.</t>
  </si>
  <si>
    <t>No. Individuals, projects, groups, communities and organisations apply by publishing a funding.json manifest. The minimum request is $10K.</t>
  </si>
  <si>
    <t>https://floss.fund/</t>
  </si>
  <si>
    <t>Zoho</t>
  </si>
  <si>
    <t>Zoho for Startups</t>
  </si>
  <si>
    <t>Zoho Wallet credits for 55+ Zoho apps for 360 days. USD regions: up to $2,500 ($1,500 + $1,000 if you host your domain with Zoho). India: up to ₹1.86 lakh (₹1 lakh + ₹86,000). EUR and GBP: up to 4,000.</t>
  </si>
  <si>
    <t>No funding needed. In India a DPIIT-recognised startup can apply directly under the self-funded/bootstrapped category. Elsewhere you apply through a Zoho-collaborating incubator, accelerator or other enabler.</t>
  </si>
  <si>
    <t>https://www.zoho.com/startups/</t>
  </si>
  <si>
    <t>Before your credits end</t>
  </si>
  <si>
    <t>Work through this list for each credit grant. Start at least 90 days before the expiry date in My credits. Pick Yes in the Done? column as you go.</t>
  </si>
  <si>
    <t>#</t>
  </si>
  <si>
    <t>Done?</t>
  </si>
  <si>
    <t>Task</t>
  </si>
  <si>
    <t>Why it matters</t>
  </si>
  <si>
    <t>When</t>
  </si>
  <si>
    <t>Set billing alerts at every provider</t>
  </si>
  <si>
    <t>Get an email before charges reach your card. Use the budget or cost alerts in each console (for example AWS Budgets or Google Cloud budget alerts) at about 50%, 80% and 100% of your expected monthly spend.</t>
  </si>
  <si>
    <t>The day credits are granted</t>
  </si>
  <si>
    <t>Put a spending limit on the card on file</t>
  </si>
  <si>
    <t>Many programs need a card and bill it automatically once the credits run out or expire. A virtual card or a card with a low limit caps a surprise bill.</t>
  </si>
  <si>
    <t>Set reminders 90, 60 and 30 days before each expiry date</t>
  </si>
  <si>
    <t>Credits are rarely extended. Add calendar reminders using the Expiry date column. In My credits a row turns amber inside 120 days and red inside 60 days.</t>
  </si>
  <si>
    <t>Check what the credits don't cover</t>
  </si>
  <si>
    <t>Marketplace products, third-party models, domain registration and support plans are often excluded, and those charges go to your card from day one.</t>
  </si>
  <si>
    <t>Before you start using credits</t>
  </si>
  <si>
    <t>Update usage and burn in My credits</t>
  </si>
  <si>
    <t>Keeps Remaining, Projected run-out date and Status accurate.</t>
  </si>
  <si>
    <t>Every month</t>
  </si>
  <si>
    <t>Look for your next credits</t>
  </si>
  <si>
    <t>Check the Programs sheet for programs you haven't used yet. Many are one-time per company, and funded tiers often need a referral from your investor or accelerator.</t>
  </si>
  <si>
    <t>90 days before expiry</t>
  </si>
  <si>
    <t>Write a downgrade plan</t>
  </si>
  <si>
    <t>List each service, the cheaper tier or free plan you'll move to, and what it will cost each month at list price once credits end. Your Monthly burn is a starting point for that bill.</t>
  </si>
  <si>
    <t>60 days before expiry</t>
  </si>
  <si>
    <t>Clean up unused resources</t>
  </si>
  <si>
    <t>Idle servers, old snapshots, unattached disks and IP addresses, and test environments keep billing after the credits are gone.</t>
  </si>
  <si>
    <t>Cancel add-ons the credits were paying for</t>
  </si>
  <si>
    <t>Support plans, extra seats and premium features paid for by credits can carry on at full price.</t>
  </si>
  <si>
    <t>30 days before expiry</t>
  </si>
  <si>
    <t>Export your data</t>
  </si>
  <si>
    <t>Back up databases, files, logs and configuration so you can switch provider or close the account without losing anything.</t>
  </si>
  <si>
    <t>Ask your accountant about tax treatment</t>
  </si>
  <si>
    <t>Some providers say you are responsible for any tax on the value of the credits. Treatment differs by country, so get advice for yours.</t>
  </si>
  <si>
    <t>Before your financial year-end</t>
  </si>
  <si>
    <t>Close out the row</t>
  </si>
  <si>
    <t>On the expiry date, update Credits used so far and keep the row as a record of what you used and what went unused.</t>
  </si>
  <si>
    <t>On the expiry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</si>
</sst>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 mmm\ yyyy"/>
    <numFmt numFmtId="165" formatCode="\$#,##0"/>
    <numFmt numFmtId="166" formatCode="0.0"/>
    <numFmt numFmtId="167" formatCode="#,##0;\-#,##0;0"/>
  </numFmts>
  <fonts count="11" x14ac:knownFonts="1">
    <font>
      <sz val="11"/>
      <color theme="1"/>
      <name val="Calibri"/>
      <family val="2"/>
      <scheme val="minor"/>
    </font>
    <font>
      <b/>
      <sz val="20"/>
      <color rgb="FF0F2A4A"/>
      <name val="Calibri"/>
    </font>
    <font>
      <i/>
      <sz val="11"/>
      <color rgb="FF5B6675"/>
      <name val="Calibri"/>
    </font>
    <font>
      <b/>
      <sz val="13"/>
      <color rgb="FF0F2A4A"/>
      <name val="Calibri"/>
    </font>
    <font>
      <sz val="11"/>
      <color rgb="FF1F2933"/>
      <name val="Calibri"/>
    </font>
    <font>
      <b/>
      <sz val="11"/>
      <color rgb="FF1F2933"/>
      <name val="Calibri"/>
    </font>
    <font>
      <i/>
      <sz val="10"/>
      <color rgb="FF5B6675"/>
      <name val="Calibri"/>
    </font>
    <font>
      <u/>
      <sz val="11"/>
      <color rgb="FF1D4ED8"/>
      <name val="Calibri"/>
    </font>
    <font>
      <sz val="11"/>
      <color rgb="FF1D4ED8"/>
      <name val="Calibri"/>
    </font>
    <font>
      <b/>
      <sz val="11"/>
      <color rgb="FFFFFFFF"/>
      <name val="Calibri"/>
    </font>
    <font>
      <i/>
      <sz val="11"/>
      <color rgb="FF1D4ED8"/>
      <name val="Calibri"/>
    </font>
  </fonts>
  <fills count="6">
    <fill>
      <patternFill patternType="none"/>
    </fill>
    <fill>
      <patternFill patternType="gray125"/>
    </fill>
    <fill>
      <patternFill patternType="solid">
        <fgColor rgb="FFF2F4F7"/>
      </patternFill>
    </fill>
    <fill>
      <patternFill patternType="solid">
        <fgColor rgb="FFF7F9FC"/>
      </patternFill>
    </fill>
    <fill>
      <patternFill patternType="solid">
        <fgColor rgb="FF0F2A4A"/>
      </patternFill>
    </fill>
    <fill>
      <patternFill patternType="solid">
        <fgColor rgb="FFE6ECF3"/>
      </patternFill>
    </fill>
  </fills>
  <borders count="5">
    <border>
      <left/>
      <right/>
      <top/>
      <bottom/>
      <diagonal/>
    </border>
    <border>
      <left/>
      <right/>
      <top/>
      <bottom style="thin">
        <color rgb="FF0F2A4A"/>
      </bottom>
      <diagonal/>
    </border>
    <border>
      <left style="thin">
        <color rgb="FFD9DEE5"/>
      </left>
      <right style="thin">
        <color rgb="FFD9DEE5"/>
      </right>
      <top style="thin">
        <color rgb="FFD9DEE5"/>
      </top>
      <bottom style="thin">
        <color rgb="FFD9DEE5"/>
      </bottom>
      <diagonal/>
    </border>
    <border>
      <left/>
      <right/>
      <top/>
      <bottom style="thin">
        <color rgb="FFD9DEE5"/>
      </bottom>
      <diagonal/>
    </border>
    <border>
      <left/>
      <right/>
      <top style="medium">
        <color rgb="FF0F2A4A"/>
      </top>
      <bottom style="medium">
        <color rgb="FF0F2A4A"/>
      </bottom>
      <diagonal/>
    </border>
  </borders>
  <cellStyleXfs count="1">
    <xf numFmtId="0" fontId="0" fillId="0" borderId="0"/>
  </cellStyleXfs>
  <cellXfs count="38">
    <xf numFmtId="0" fontId="0" fillId="0" borderId="0" xfId="0"/>
    <xf numFmtId="0" fontId="1" fillId="0" borderId="0" xfId="0" applyFont="1"/>
    <xf numFmtId="0" fontId="2" fillId="0" borderId="0" xfId="0" applyFont="1"/>
    <xf numFmtId="0" fontId="3" fillId="0" borderId="1" xfId="0" applyFont="1" applyBorder="1"/>
    <xf numFmtId="0" fontId="0" fillId="0" borderId="1" xfId="0" applyBorder="1"/>
    <xf numFmtId="0" fontId="4" fillId="0" borderId="0" xfId="0" applyFont="1" applyAlignment="1">
      <alignment vertical="top" wrapText="1"/>
    </xf>
    <xf numFmtId="0" fontId="5" fillId="0" borderId="0" xfId="0" applyFont="1" applyAlignment="1">
      <alignment horizontal="right" vertical="top" indent="1"/>
    </xf>
    <xf numFmtId="0" fontId="6" fillId="0" borderId="0" xfId="0" applyFont="1" applyAlignment="1">
      <alignment vertical="top" wrapText="1"/>
    </xf>
    <xf numFmtId="0" fontId="7" fillId="0" borderId="0" xfId="0" applyFont="1" applyAlignment="1">
      <alignment vertical="top" wrapText="1"/>
    </xf>
    <xf numFmtId="0" fontId="3" fillId="0" borderId="0" xfId="0" applyFont="1"/>
    <xf numFmtId="0" fontId="4" fillId="0" borderId="0" xfId="0" applyFont="1"/>
    <xf numFmtId="164" fontId="4" fillId="2" borderId="2" xfId="0" applyNumberFormat="1" applyFont="1" applyFill="1" applyBorder="1" applyAlignment="1">
      <alignment horizontal="right"/>
    </xf>
    <xf numFmtId="165" fontId="5" fillId="2" borderId="2" xfId="0" applyNumberFormat="1" applyFont="1" applyFill="1" applyBorder="1" applyAlignment="1">
      <alignment horizontal="right"/>
    </xf>
    <xf numFmtId="1" fontId="8" fillId="3" borderId="2" xfId="0" applyNumberFormat="1" applyFont="1" applyFill="1" applyBorder="1" applyAlignment="1">
      <alignment horizontal="right"/>
    </xf>
    <xf numFmtId="0" fontId="6" fillId="0" borderId="0" xfId="0" applyFont="1"/>
    <xf numFmtId="164" fontId="5" fillId="2" borderId="2" xfId="0" applyNumberFormat="1" applyFont="1" applyFill="1" applyBorder="1" applyAlignment="1">
      <alignment horizontal="right"/>
    </xf>
    <xf numFmtId="1" fontId="5" fillId="2" borderId="2" xfId="0" applyNumberFormat="1" applyFont="1" applyFill="1" applyBorder="1" applyAlignment="1">
      <alignment horizontal="right"/>
    </xf>
    <xf numFmtId="0" fontId="9" fillId="4" borderId="0" xfId="0" applyFont="1" applyFill="1" applyAlignment="1">
      <alignment horizontal="left" vertical="center" wrapText="1"/>
    </xf>
    <xf numFmtId="0" fontId="10" fillId="0" borderId="3" xfId="0" applyFont="1" applyBorder="1" applyAlignment="1">
      <alignment vertical="top"/>
    </xf>
    <xf numFmtId="165" fontId="10" fillId="0" borderId="3" xfId="0" applyNumberFormat="1" applyFont="1" applyBorder="1" applyAlignment="1">
      <alignment vertical="top"/>
    </xf>
    <xf numFmtId="164" fontId="10" fillId="0" borderId="3" xfId="0" applyNumberFormat="1" applyFont="1" applyBorder="1" applyAlignment="1">
      <alignment vertical="top"/>
    </xf>
    <xf numFmtId="165" fontId="4" fillId="2" borderId="3" xfId="0" applyNumberFormat="1" applyFont="1" applyFill="1" applyBorder="1" applyAlignment="1">
      <alignment vertical="top"/>
    </xf>
    <xf numFmtId="166" fontId="4" fillId="2" borderId="3" xfId="0" applyNumberFormat="1" applyFont="1" applyFill="1" applyBorder="1" applyAlignment="1">
      <alignment vertical="top"/>
    </xf>
    <xf numFmtId="0" fontId="4" fillId="2" borderId="3" xfId="0" applyFont="1" applyFill="1" applyBorder="1" applyAlignment="1">
      <alignment vertical="top"/>
    </xf>
    <xf numFmtId="167" fontId="4" fillId="2" borderId="3" xfId="0" applyNumberFormat="1" applyFont="1" applyFill="1" applyBorder="1" applyAlignment="1">
      <alignment vertical="top"/>
    </xf>
    <xf numFmtId="0" fontId="8" fillId="0" borderId="3" xfId="0" applyFont="1" applyBorder="1" applyAlignment="1">
      <alignment vertical="top"/>
    </xf>
    <xf numFmtId="165" fontId="8" fillId="0" borderId="3" xfId="0" applyNumberFormat="1" applyFont="1" applyBorder="1" applyAlignment="1">
      <alignment vertical="top"/>
    </xf>
    <xf numFmtId="164" fontId="8" fillId="0" borderId="3" xfId="0" applyNumberFormat="1" applyFont="1" applyBorder="1" applyAlignment="1">
      <alignment vertical="top"/>
    </xf>
    <xf numFmtId="0" fontId="5" fillId="5" borderId="4" xfId="0" applyFont="1" applyFill="1" applyBorder="1"/>
    <xf numFmtId="165" fontId="5" fillId="5" borderId="4" xfId="0" applyNumberFormat="1" applyFont="1" applyFill="1" applyBorder="1"/>
    <xf numFmtId="0" fontId="4" fillId="0" borderId="3" xfId="0" applyFont="1" applyBorder="1" applyAlignment="1">
      <alignment vertical="top" wrapText="1"/>
    </xf>
    <xf numFmtId="165" fontId="4" fillId="0" borderId="3" xfId="0" applyNumberFormat="1" applyFont="1" applyBorder="1" applyAlignment="1">
      <alignment horizontal="right" vertical="top"/>
    </xf>
    <xf numFmtId="0" fontId="7" fillId="0" borderId="3" xfId="0" applyFont="1" applyBorder="1" applyAlignment="1">
      <alignment vertical="top" wrapText="1"/>
    </xf>
    <xf numFmtId="164" fontId="4" fillId="0" borderId="3" xfId="0" applyNumberFormat="1" applyFont="1" applyBorder="1" applyAlignment="1">
      <alignment vertical="top"/>
    </xf>
    <xf numFmtId="0" fontId="4" fillId="0" borderId="3" xfId="0" applyFont="1" applyBorder="1" applyAlignment="1">
      <alignment horizontal="center" vertical="top"/>
    </xf>
    <xf numFmtId="0" fontId="8" fillId="0" borderId="3" xfId="0" applyFont="1" applyBorder="1" applyAlignment="1">
      <alignment horizontal="center" vertical="top"/>
    </xf>
    <xf numFmtId="0" fontId="5" fillId="0" borderId="3" xfId="0" applyFont="1" applyBorder="1" applyAlignment="1">
      <alignment vertical="top" wrapText="1"/>
    </xf>
    <xf numFmtId="164" fontId="4" fillId="2" borderId="3" xfId="0" applyNumberFormat="1" applyFont="1" applyFill="1" applyBorder="1" applyAlignment="1">
      <alignment horizontal="right" vertical="top"/>
    </xf>
  </cellXfs>
  <cellStyles count="1">
    <cellStyle name="Normal" xfId="0" builtinId="0"/>
  </cellStyles>
  <dxfs count="4">
    <dxf>
      <font>
        <strike/>
        <color rgb="FF7F8A99"/>
      </font>
      <fill>
        <patternFill patternType="solid">
          <fgColor rgb="FFEEF6EE"/>
          <bgColor rgb="FFEEF6EE"/>
        </patternFill>
      </fill>
    </dxf>
    <dxf>
      <font>
        <color rgb="FF7A4B00"/>
      </font>
      <fill>
        <patternFill patternType="solid">
          <fgColor rgb="FFFFEB9C"/>
          <bgColor rgb="FFFFEB9C"/>
        </patternFill>
      </fill>
    </dxf>
    <dxf>
      <font>
        <color rgb="FF9C0006"/>
      </font>
      <fill>
        <patternFill patternType="solid">
          <fgColor rgb="FFFFC7CE"/>
          <bgColor rgb="FFFFC7CE"/>
        </patternFill>
      </fill>
    </dxf>
    <dxf>
      <font>
        <i/>
        <color rgb="FF7F8A99"/>
      </font>
      <fill>
        <patternFill patternType="solid">
          <fgColor rgb="FFEEF0F3"/>
          <bgColor rgb="FFEEF0F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yCredits" displayName="MyCredits" ref="A9:L50" totalsRowCount="1">
  <autoFilter ref="A9:L49" xr:uid="{00000000-0009-0000-0100-000001000000}"/>
  <tableColumns count="12">
    <tableColumn id="1" xr3:uid="{00000000-0010-0000-0000-000001000000}" name="Provider" totalsRowLabel="Total"/>
    <tableColumn id="2" xr3:uid="{00000000-0010-0000-0000-000002000000}" name="Program"/>
    <tableColumn id="3" xr3:uid="{00000000-0010-0000-0000-000003000000}" name="Credit amount (USD)" totalsRowFunction="custom">
      <totalsRowFormula>SUBTOTAL(109,C10:C49)</totalsRowFormula>
    </tableColumn>
    <tableColumn id="4" xr3:uid="{00000000-0010-0000-0000-000004000000}" name="Date granted"/>
    <tableColumn id="5" xr3:uid="{00000000-0010-0000-0000-000005000000}" name="Expiry date"/>
    <tableColumn id="6" xr3:uid="{00000000-0010-0000-0000-000006000000}" name="Credits used so far" totalsRowFunction="custom">
      <totalsRowFormula>SUBTOTAL(109,F10:F49)</totalsRowFormula>
    </tableColumn>
    <tableColumn id="7" xr3:uid="{00000000-0010-0000-0000-000007000000}" name="Monthly burn (avg)" totalsRowFunction="custom">
      <totalsRowFormula>SUBTOTAL(109,G10:G49)</totalsRowFormula>
    </tableColumn>
    <tableColumn id="8" xr3:uid="{00000000-0010-0000-0000-000008000000}" name="Remaining" totalsRowFunction="custom">
      <calculatedColumnFormula>IF(ISNUMBER($C10),IF(AND(ISNUMBER($E10),$E10&lt;$C$4),0,IF(OR($F10="",ISNUMBER($F10)),MAX(0,$C10-N($F10)),"")),"")</calculatedColumnFormula>
      <totalsRowFormula>SUBTOTAL(109,H10:H49)</totalsRowFormula>
    </tableColumn>
    <tableColumn id="9" xr3:uid="{00000000-0010-0000-0000-000009000000}" name="Months to expiry">
      <calculatedColumnFormula>IF(ISNUMBER($E10),MAX(0,ROUND(($E10-$C$4)/(365.25/12),1)),"")</calculatedColumnFormula>
    </tableColumn>
    <tableColumn id="10" xr3:uid="{00000000-0010-0000-0000-00000A000000}" name="Projected run-out date">
      <calculatedColumnFormula>IF(NOT(ISNUMBER($H10)),"",IF(AND(ISNUMBER($E10),$E10&lt;$C$4),"",IF($H10&lt;=0,"Used up",IF(N($G10)&lt;=0,"",MIN(DATE(9999,12,31),$C$4+ROUND($H10/$G10*365.25/12,0))))))</calculatedColumnFormula>
    </tableColumn>
    <tableColumn id="11" xr3:uid="{00000000-0010-0000-0000-00000B000000}" name="Status">
      <calculatedColumnFormula>IF($C10="","",IF(NOT(ISNUMBER($C10)),"Check amounts",IF(NOT(ISNUMBER($E10)),"Add expiry date",IF($E10&lt;$C$4,"Expired",IF(OR(AND($F10&lt;&gt;"",NOT(ISNUMBER($F10))),AND($G10&lt;&gt;"",NOT(ISNUMBER($G10)))),"Check amounts",IF($H10&lt;=0,"Runs out before expiry",IF(N($G10)&lt;=0,"Expires before used up",IF($J10&lt;$E10-$C$7,"Runs out before expiry",IF($J10&gt;$E10+$C$7,"Expires before used up","OK")))))))))</calculatedColumnFormula>
    </tableColumn>
    <tableColumn id="12" xr3:uid="{00000000-0010-0000-0000-00000C000000}" name="Days to expiry">
      <calculatedColumnFormula>IF(ISNUMBER($E10),$E10-$C$4,"")</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reconscribe.com/free-credits/"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17" Type="http://schemas.openxmlformats.org/officeDocument/2006/relationships/hyperlink" Target="https://elevate.startupkarnataka.in/" TargetMode="External"/><Relationship Id="rId21" Type="http://schemas.openxmlformats.org/officeDocument/2006/relationships/hyperlink" Target="https://claude.com/programs/campus" TargetMode="External"/><Relationship Id="rId42" Type="http://schemas.openxmlformats.org/officeDocument/2006/relationships/hyperlink" Target="https://birac.nic.in/desc_new.php?id=275" TargetMode="External"/><Relationship Id="rId63" Type="http://schemas.openxmlformats.org/officeDocument/2006/relationships/hyperlink" Target="https://wandb.ai/site/partners/azure/microsoft-for-startups/" TargetMode="External"/><Relationship Id="rId84" Type="http://schemas.openxmlformats.org/officeDocument/2006/relationships/hyperlink" Target="https://fly.io/startups" TargetMode="External"/><Relationship Id="rId138" Type="http://schemas.openxmlformats.org/officeDocument/2006/relationships/hyperlink" Target="https://www.jetbrains.com/academy/student-pack/" TargetMode="External"/><Relationship Id="rId159" Type="http://schemas.openxmlformats.org/officeDocument/2006/relationships/hyperlink" Target="https://monday.com/nonprofits" TargetMode="External"/><Relationship Id="rId170" Type="http://schemas.openxmlformats.org/officeDocument/2006/relationships/hyperlink" Target="https://www.netlify.com/pricing/" TargetMode="External"/><Relationship Id="rId191" Type="http://schemas.openxmlformats.org/officeDocument/2006/relationships/hyperlink" Target="https://startup.ovhcloud.com/en/" TargetMode="External"/><Relationship Id="rId205" Type="http://schemas.openxmlformats.org/officeDocument/2006/relationships/hyperlink" Target="https://www.runpod.io/startup-program" TargetMode="External"/><Relationship Id="rId226" Type="http://schemas.openxmlformats.org/officeDocument/2006/relationships/hyperlink" Target="https://vapi.ai/startups" TargetMode="External"/><Relationship Id="rId107" Type="http://schemas.openxmlformats.org/officeDocument/2006/relationships/hyperlink" Target="https://www.google.com/nonprofits/" TargetMode="External"/><Relationship Id="rId11" Type="http://schemas.openxmlformats.org/officeDocument/2006/relationships/hyperlink" Target="https://aws.amazon.com/education/awseducate/" TargetMode="External"/><Relationship Id="rId32" Type="http://schemas.openxmlformats.org/officeDocument/2006/relationships/hyperlink" Target="https://www.assemblyai.com/contact/startup-program" TargetMode="External"/><Relationship Id="rId53" Type="http://schemas.openxmlformats.org/officeDocument/2006/relationships/hyperlink" Target="https://www.cloudflare.com/athenian/" TargetMode="External"/><Relationship Id="rId74" Type="http://schemas.openxmlformats.org/officeDocument/2006/relationships/hyperlink" Target="https://www.digitalocean.com/startups" TargetMode="External"/><Relationship Id="rId128" Type="http://schemas.openxmlformats.org/officeDocument/2006/relationships/hyperlink" Target="https://www.ibm.com/cloud/free" TargetMode="External"/><Relationship Id="rId149" Type="http://schemas.openxmlformats.org/officeDocument/2006/relationships/hyperlink" Target="https://www.llama.com/llama-startup-program/" TargetMode="External"/><Relationship Id="rId5" Type="http://schemas.openxmlformats.org/officeDocument/2006/relationships/hyperlink" Target="https://www.algolia.com/industries/startups" TargetMode="External"/><Relationship Id="rId95" Type="http://schemas.openxmlformats.org/officeDocument/2006/relationships/hyperlink" Target="https://about.gitlab.com/solutions/open-source/join/" TargetMode="External"/><Relationship Id="rId160" Type="http://schemas.openxmlformats.org/officeDocument/2006/relationships/hyperlink" Target="https://monday.com/lp/startups" TargetMode="External"/><Relationship Id="rId181" Type="http://schemas.openxmlformats.org/officeDocument/2006/relationships/hyperlink" Target="https://chatgpt.com/plans/k12-teachers/" TargetMode="External"/><Relationship Id="rId216" Type="http://schemas.openxmlformats.org/officeDocument/2006/relationships/hyperlink" Target="https://www.statsig.com/startups" TargetMode="External"/><Relationship Id="rId237" Type="http://schemas.openxmlformats.org/officeDocument/2006/relationships/hyperlink" Target="https://floss.fund/" TargetMode="External"/><Relationship Id="rId22" Type="http://schemas.openxmlformats.org/officeDocument/2006/relationships/hyperlink" Target="https://claude.com/solutions/nonprofits" TargetMode="External"/><Relationship Id="rId43" Type="http://schemas.openxmlformats.org/officeDocument/2006/relationships/hyperlink" Target="https://www.brex.com/rewards" TargetMode="External"/><Relationship Id="rId64" Type="http://schemas.openxmlformats.org/officeDocument/2006/relationships/hyperlink" Target="https://www.databricks.com/product/startups" TargetMode="External"/><Relationship Id="rId118" Type="http://schemas.openxmlformats.org/officeDocument/2006/relationships/hyperlink" Target="https://grafana.com/blog/grafana-labs-startup-program/" TargetMode="External"/><Relationship Id="rId139" Type="http://schemas.openxmlformats.org/officeDocument/2006/relationships/hyperlink" Target="https://www.kaggle.com/docs/notebooks" TargetMode="External"/><Relationship Id="rId85" Type="http://schemas.openxmlformats.org/officeDocument/2006/relationships/hyperlink" Target="https://www.founderpass.com/pricing" TargetMode="External"/><Relationship Id="rId150" Type="http://schemas.openxmlformats.org/officeDocument/2006/relationships/hyperlink" Target="https://azure.microsoft.com/en-us/free/students" TargetMode="External"/><Relationship Id="rId171" Type="http://schemas.openxmlformats.org/officeDocument/2006/relationships/hyperlink" Target="https://www.netlify.com/legal/open-source-policy/" TargetMode="External"/><Relationship Id="rId192" Type="http://schemas.openxmlformats.org/officeDocument/2006/relationships/hyperlink" Target="https://www.perplexity.ai/help-center/en/articles/12590157-what-is-education-pro" TargetMode="External"/><Relationship Id="rId206" Type="http://schemas.openxmlformats.org/officeDocument/2006/relationships/hyperlink" Target="https://www.salesforce.com/company/power-of-us/" TargetMode="External"/><Relationship Id="rId227" Type="http://schemas.openxmlformats.org/officeDocument/2006/relationships/hyperlink" Target="https://vercel.com/startups" TargetMode="External"/><Relationship Id="rId12" Type="http://schemas.openxmlformats.org/officeDocument/2006/relationships/hyperlink" Target="https://aws.amazon.com/free/" TargetMode="External"/><Relationship Id="rId33" Type="http://schemas.openxmlformats.org/officeDocument/2006/relationships/hyperlink" Target="https://aim.gov.in/atal-new-india-challenge-2.0.php" TargetMode="External"/><Relationship Id="rId108" Type="http://schemas.openxmlformats.org/officeDocument/2006/relationships/hyperlink" Target="https://startup.google.com/programs/accelerator/india/" TargetMode="External"/><Relationship Id="rId129" Type="http://schemas.openxmlformats.org/officeDocument/2006/relationships/hyperlink" Target="https://www.ibm.com/startups" TargetMode="External"/><Relationship Id="rId54" Type="http://schemas.openxmlformats.org/officeDocument/2006/relationships/hyperlink" Target="https://www.cloudflare.com/forstartups/" TargetMode="External"/><Relationship Id="rId75" Type="http://schemas.openxmlformats.org/officeDocument/2006/relationships/hyperlink" Target="https://www.docker.com/community/open-source/application/" TargetMode="External"/><Relationship Id="rId96" Type="http://schemas.openxmlformats.org/officeDocument/2006/relationships/hyperlink" Target="https://about.gitlab.com/solutions/startups/" TargetMode="External"/><Relationship Id="rId140" Type="http://schemas.openxmlformats.org/officeDocument/2006/relationships/hyperlink" Target="https://startupmission.kerala.gov.in/schemes/early-stage-funding" TargetMode="External"/><Relationship Id="rId161" Type="http://schemas.openxmlformats.org/officeDocument/2006/relationships/hyperlink" Target="https://www.mongodb.com/pricing" TargetMode="External"/><Relationship Id="rId182" Type="http://schemas.openxmlformats.org/officeDocument/2006/relationships/hyperlink" Target="https://chatgpt.com/codex/students/" TargetMode="External"/><Relationship Id="rId217" Type="http://schemas.openxmlformats.org/officeDocument/2006/relationships/hyperlink" Target="https://stripe.com/atlas" TargetMode="External"/><Relationship Id="rId6" Type="http://schemas.openxmlformats.org/officeDocument/2006/relationships/hyperlink" Target="https://docsearch.algolia.com/docs/who-can-apply/" TargetMode="External"/><Relationship Id="rId238" Type="http://schemas.openxmlformats.org/officeDocument/2006/relationships/hyperlink" Target="https://www.zoho.com/startups/" TargetMode="External"/><Relationship Id="rId23" Type="http://schemas.openxmlformats.org/officeDocument/2006/relationships/hyperlink" Target="https://claude.com/contact-sales/claude-for-oss" TargetMode="External"/><Relationship Id="rId119" Type="http://schemas.openxmlformats.org/officeDocument/2006/relationships/hyperlink" Target="https://groq.com/groq-for-startups" TargetMode="External"/><Relationship Id="rId44" Type="http://schemas.openxmlformats.org/officeDocument/2006/relationships/hyperlink" Target="https://www.browserstack.com/open-source" TargetMode="External"/><Relationship Id="rId65" Type="http://schemas.openxmlformats.org/officeDocument/2006/relationships/hyperlink" Target="https://www.databricks.com/learn/free-edition" TargetMode="External"/><Relationship Id="rId86" Type="http://schemas.openxmlformats.org/officeDocument/2006/relationships/hyperlink" Target="https://www.framer.com/startups/" TargetMode="External"/><Relationship Id="rId130" Type="http://schemas.openxmlformats.org/officeDocument/2006/relationships/hyperlink" Target="https://compute.indiaai.gov.in/" TargetMode="External"/><Relationship Id="rId151" Type="http://schemas.openxmlformats.org/officeDocument/2006/relationships/hyperlink" Target="https://www.microsoft.com/en-us/nonprofits/offers-for-nonprofits" TargetMode="External"/><Relationship Id="rId172" Type="http://schemas.openxmlformats.org/officeDocument/2006/relationships/hyperlink" Target="https://newrelic.com/solutions/industry/startups" TargetMode="External"/><Relationship Id="rId193" Type="http://schemas.openxmlformats.org/officeDocument/2006/relationships/hyperlink" Target="https://www.perplexity.ai/startups" TargetMode="External"/><Relationship Id="rId207" Type="http://schemas.openxmlformats.org/officeDocument/2006/relationships/hyperlink" Target="https://www.salesforce.com/launchpad/" TargetMode="External"/><Relationship Id="rId228" Type="http://schemas.openxmlformats.org/officeDocument/2006/relationships/hyperlink" Target="https://vercel.com/docs/plans/hobby" TargetMode="External"/><Relationship Id="rId13" Type="http://schemas.openxmlformats.org/officeDocument/2006/relationships/hyperlink" Target="https://aws.amazon.com/aws-startups/learn/the-2025-aws-generative-ai-accelerator-40-startups-shooting-for-the-stars/" TargetMode="External"/><Relationship Id="rId109" Type="http://schemas.openxmlformats.org/officeDocument/2006/relationships/hyperlink" Target="https://jules.google/docs/usage-limits/" TargetMode="External"/><Relationship Id="rId34" Type="http://schemas.openxmlformats.org/officeDocument/2006/relationships/hyperlink" Target="https://www.atlassian.com/software/startups" TargetMode="External"/><Relationship Id="rId55" Type="http://schemas.openxmlformats.org/officeDocument/2006/relationships/hyperlink" Target="https://www.cloudflare.com/plans/free/" TargetMode="External"/><Relationship Id="rId76" Type="http://schemas.openxmlformats.org/officeDocument/2006/relationships/hyperlink" Target="https://www.docusign.com/lp/startups" TargetMode="External"/><Relationship Id="rId97" Type="http://schemas.openxmlformats.org/officeDocument/2006/relationships/hyperlink" Target="https://research.google.com/colaboratory/faq.html" TargetMode="External"/><Relationship Id="rId120" Type="http://schemas.openxmlformats.org/officeDocument/2006/relationships/hyperlink" Target="https://console.groq.com/docs/rate-limits" TargetMode="External"/><Relationship Id="rId141" Type="http://schemas.openxmlformats.org/officeDocument/2006/relationships/hyperlink" Target="https://lambda.ai/research" TargetMode="External"/><Relationship Id="rId7" Type="http://schemas.openxmlformats.org/officeDocument/2006/relationships/hyperlink" Target="https://www.alibabacloud.com/startup" TargetMode="External"/><Relationship Id="rId162" Type="http://schemas.openxmlformats.org/officeDocument/2006/relationships/hyperlink" Target="https://www.mongodb.com/solutions/startups" TargetMode="External"/><Relationship Id="rId183" Type="http://schemas.openxmlformats.org/officeDocument/2006/relationships/hyperlink" Target="https://developers.openai.com/community/codex-for-oss" TargetMode="External"/><Relationship Id="rId218" Type="http://schemas.openxmlformats.org/officeDocument/2006/relationships/hyperlink" Target="https://supabase.com/pricing" TargetMode="External"/><Relationship Id="rId239" Type="http://schemas.openxmlformats.org/officeDocument/2006/relationships/vmlDrawing" Target="../drawings/vmlDrawing2.vml"/><Relationship Id="rId24" Type="http://schemas.openxmlformats.org/officeDocument/2006/relationships/hyperlink" Target="https://claude.com/programs/startups" TargetMode="External"/><Relationship Id="rId45" Type="http://schemas.openxmlformats.org/officeDocument/2006/relationships/hyperlink" Target="https://www.canva.com/education/" TargetMode="External"/><Relationship Id="rId66" Type="http://schemas.openxmlformats.org/officeDocument/2006/relationships/hyperlink" Target="https://www.datacamp.com/universities" TargetMode="External"/><Relationship Id="rId87" Type="http://schemas.openxmlformats.org/officeDocument/2006/relationships/hyperlink" Target="https://docs.github.com/en/copilot/how-tos/manage-your-account/get-free-access-to-copilot-pro" TargetMode="External"/><Relationship Id="rId110" Type="http://schemas.openxmlformats.org/officeDocument/2006/relationships/hyperlink" Target="https://sites.research.google/trc/about/" TargetMode="External"/><Relationship Id="rId131" Type="http://schemas.openxmlformats.org/officeDocument/2006/relationships/hyperlink" Target="https://startups.infobip.com/" TargetMode="External"/><Relationship Id="rId152" Type="http://schemas.openxmlformats.org/officeDocument/2006/relationships/hyperlink" Target="https://www.microsoft.com/en-us/startups" TargetMode="External"/><Relationship Id="rId173" Type="http://schemas.openxmlformats.org/officeDocument/2006/relationships/hyperlink" Target="https://nlnet.nl/propose/" TargetMode="External"/><Relationship Id="rId194" Type="http://schemas.openxmlformats.org/officeDocument/2006/relationships/hyperlink" Target="https://www.pinecone.io/startup-program/" TargetMode="External"/><Relationship Id="rId208" Type="http://schemas.openxmlformats.org/officeDocument/2006/relationships/hyperlink" Target="https://www.sarvam.ai/startup-program" TargetMode="External"/><Relationship Id="rId229" Type="http://schemas.openxmlformats.org/officeDocument/2006/relationships/hyperlink" Target="https://vercel.com/open-source-program" TargetMode="External"/><Relationship Id="rId240" Type="http://schemas.openxmlformats.org/officeDocument/2006/relationships/comments" Target="../comments2.xml"/><Relationship Id="rId14" Type="http://schemas.openxmlformats.org/officeDocument/2006/relationships/hyperlink" Target="https://aws.amazon.com/government-education/nonprofits/aws-imagine-grant-program/" TargetMode="External"/><Relationship Id="rId35" Type="http://schemas.openxmlformats.org/officeDocument/2006/relationships/hyperlink" Target="https://www.atlassian.com/teams/nonprofits" TargetMode="External"/><Relationship Id="rId56" Type="http://schemas.openxmlformats.org/officeDocument/2006/relationships/hyperlink" Target="https://developers.cloudflare.com/workers/platform/pricing/" TargetMode="External"/><Relationship Id="rId77" Type="http://schemas.openxmlformats.org/officeDocument/2006/relationships/hyperlink" Target="https://www.startupindia.gov.in/content/sih/en/startupgov/startup_recognition_page.html" TargetMode="External"/><Relationship Id="rId100" Type="http://schemas.openxmlformats.org/officeDocument/2006/relationships/hyperlink" Target="https://www.google.com/grants/" TargetMode="External"/><Relationship Id="rId8" Type="http://schemas.openxmlformats.org/officeDocument/2006/relationships/hyperlink" Target="https://aws.amazon.com/training/awsacademy/" TargetMode="External"/><Relationship Id="rId98" Type="http://schemas.openxmlformats.org/officeDocument/2006/relationships/hyperlink" Target="https://ai.google.dev/gemini-api/docs/gemini-for-research" TargetMode="External"/><Relationship Id="rId121" Type="http://schemas.openxmlformats.org/officeDocument/2006/relationships/hyperlink" Target="https://www.helpscout.com/startups/" TargetMode="External"/><Relationship Id="rId142" Type="http://schemas.openxmlformats.org/officeDocument/2006/relationships/hyperlink" Target="https://www.langchain.com/startups" TargetMode="External"/><Relationship Id="rId163" Type="http://schemas.openxmlformats.org/officeDocument/2006/relationships/hyperlink" Target="https://motherduck.com/startups/" TargetMode="External"/><Relationship Id="rId184" Type="http://schemas.openxmlformats.org/officeDocument/2006/relationships/hyperlink" Target="https://help.openai.com/en/articles/10306912-sharing-feedback-evaluation-and-fine-tuning-data-and-api-inputs-and-outputs-with-openai" TargetMode="External"/><Relationship Id="rId219" Type="http://schemas.openxmlformats.org/officeDocument/2006/relationships/hyperlink" Target="https://www.tableau.com/academic/teaching" TargetMode="External"/><Relationship Id="rId230" Type="http://schemas.openxmlformats.org/officeDocument/2006/relationships/hyperlink" Target="https://discover.vultr.com/startup-program/" TargetMode="External"/><Relationship Id="rId25" Type="http://schemas.openxmlformats.org/officeDocument/2006/relationships/hyperlink" Target="https://claude.com/solutions/teachers" TargetMode="External"/><Relationship Id="rId46" Type="http://schemas.openxmlformats.org/officeDocument/2006/relationships/hyperlink" Target="https://www.canva.com/canva-for-nonprofits/" TargetMode="External"/><Relationship Id="rId67" Type="http://schemas.openxmlformats.org/officeDocument/2006/relationships/hyperlink" Target="https://www.datadoghq.com/partner/datadog-for-startups/" TargetMode="External"/><Relationship Id="rId88" Type="http://schemas.openxmlformats.org/officeDocument/2006/relationships/hyperlink" Target="https://docs.github.com/en/copilot/how-tos/manage-your-account/get-free-access-to-copilot-pro" TargetMode="External"/><Relationship Id="rId111" Type="http://schemas.openxmlformats.org/officeDocument/2006/relationships/hyperlink" Target="https://cloud.google.com/edu/faculty" TargetMode="External"/><Relationship Id="rId132" Type="http://schemas.openxmlformats.org/officeDocument/2006/relationships/hyperlink" Target="https://www.intercom.com/early-stage" TargetMode="External"/><Relationship Id="rId153" Type="http://schemas.openxmlformats.org/officeDocument/2006/relationships/hyperlink" Target="https://www.microsoft.com/en-us/education/products/office" TargetMode="External"/><Relationship Id="rId174" Type="http://schemas.openxmlformats.org/officeDocument/2006/relationships/hyperlink" Target="https://www.notion.com/product/notion-for-education" TargetMode="External"/><Relationship Id="rId195" Type="http://schemas.openxmlformats.org/officeDocument/2006/relationships/hyperlink" Target="https://posthog.com/startups" TargetMode="External"/><Relationship Id="rId209" Type="http://schemas.openxmlformats.org/officeDocument/2006/relationships/hyperlink" Target="https://www.scaleway.com/en/startup-program/" TargetMode="External"/><Relationship Id="rId190" Type="http://schemas.openxmlformats.org/officeDocument/2006/relationships/hyperlink" Target="https://www.oracle.com/cloud/free/" TargetMode="External"/><Relationship Id="rId204" Type="http://schemas.openxmlformats.org/officeDocument/2006/relationships/hyperlink" Target="https://retool.com/startups" TargetMode="External"/><Relationship Id="rId220" Type="http://schemas.openxmlformats.org/officeDocument/2006/relationships/hyperlink" Target="https://www.techsoup.org/" TargetMode="External"/><Relationship Id="rId225" Type="http://schemas.openxmlformats.org/officeDocument/2006/relationships/hyperlink" Target="https://allocations.access-ci.org/" TargetMode="External"/><Relationship Id="rId15" Type="http://schemas.openxmlformats.org/officeDocument/2006/relationships/hyperlink" Target="https://aws.amazon.com/government-education/nonprofits/nonprofit-credit-program/" TargetMode="External"/><Relationship Id="rId36" Type="http://schemas.openxmlformats.org/officeDocument/2006/relationships/hyperlink" Target="https://attio.com/startups" TargetMode="External"/><Relationship Id="rId57" Type="http://schemas.openxmlformats.org/officeDocument/2006/relationships/hyperlink" Target="https://www.cloudflare.com/lp/project-alexandria/" TargetMode="External"/><Relationship Id="rId106" Type="http://schemas.openxmlformats.org/officeDocument/2006/relationships/hyperlink" Target="https://research.google.com/colaboratory/faq.html" TargetMode="External"/><Relationship Id="rId127" Type="http://schemas.openxmlformats.org/officeDocument/2006/relationships/hyperlink" Target="https://huggingface.co/docs/inference-providers/pricing" TargetMode="External"/><Relationship Id="rId10" Type="http://schemas.openxmlformats.org/officeDocument/2006/relationships/hyperlink" Target="https://aws.amazon.com/government-education/research-and-technical-computing/cloud-credit-for-research/" TargetMode="External"/><Relationship Id="rId31" Type="http://schemas.openxmlformats.org/officeDocument/2006/relationships/hyperlink" Target="https://asana.com/startups" TargetMode="External"/><Relationship Id="rId52" Type="http://schemas.openxmlformats.org/officeDocument/2006/relationships/hyperlink" Target="https://clickhouse.com/startup-offer" TargetMode="External"/><Relationship Id="rId73" Type="http://schemas.openxmlformats.org/officeDocument/2006/relationships/hyperlink" Target="https://www.digitalocean.com/pricing" TargetMode="External"/><Relationship Id="rId78" Type="http://schemas.openxmlformats.org/officeDocument/2006/relationships/hyperlink" Target="https://www.e2enetworks.com/startup-program" TargetMode="External"/><Relationship Id="rId94" Type="http://schemas.openxmlformats.org/officeDocument/2006/relationships/hyperlink" Target="https://education.github.com/pack" TargetMode="External"/><Relationship Id="rId99" Type="http://schemas.openxmlformats.org/officeDocument/2006/relationships/hyperlink" Target="https://ai.google.dev/gemini-api/docs/pricing" TargetMode="External"/><Relationship Id="rId101" Type="http://schemas.openxmlformats.org/officeDocument/2006/relationships/hyperlink" Target="https://gemini.google/students/" TargetMode="External"/><Relationship Id="rId122" Type="http://schemas.openxmlformats.org/officeDocument/2006/relationships/hyperlink" Target="https://www.heroku.com/github-students" TargetMode="External"/><Relationship Id="rId143" Type="http://schemas.openxmlformats.org/officeDocument/2006/relationships/hyperlink" Target="https://linear.app/startups" TargetMode="External"/><Relationship Id="rId148" Type="http://schemas.openxmlformats.org/officeDocument/2006/relationships/hyperlink" Target="https://mercury.com/perks" TargetMode="External"/><Relationship Id="rId164" Type="http://schemas.openxmlformats.org/officeDocument/2006/relationships/hyperlink" Target="https://www.mux.com/startups" TargetMode="External"/><Relationship Id="rId169" Type="http://schemas.openxmlformats.org/officeDocument/2006/relationships/hyperlink" Target="https://neon.com/startups" TargetMode="External"/><Relationship Id="rId185" Type="http://schemas.openxmlformats.org/officeDocument/2006/relationships/hyperlink" Target="https://help.openai.com/en/articles/9359041-openai-for-nonprofits" TargetMode="External"/><Relationship Id="rId4" Type="http://schemas.openxmlformats.org/officeDocument/2006/relationships/hyperlink" Target="https://www.akamai.com/cloud/start-ups/rise" TargetMode="External"/><Relationship Id="rId9" Type="http://schemas.openxmlformats.org/officeDocument/2006/relationships/hyperlink" Target="https://aws.amazon.com/startups/credits" TargetMode="External"/><Relationship Id="rId180" Type="http://schemas.openxmlformats.org/officeDocument/2006/relationships/hyperlink" Target="https://help.openai.com/en/articles/20001493-chatgpt-back-to-school-offer-for-students" TargetMode="External"/><Relationship Id="rId210" Type="http://schemas.openxmlformats.org/officeDocument/2006/relationships/hyperlink" Target="https://www.joinsecret.com/pricing" TargetMode="External"/><Relationship Id="rId215" Type="http://schemas.openxmlformats.org/officeDocument/2006/relationships/hyperlink" Target="https://startuptn.in/initiative/funding/tanseed" TargetMode="External"/><Relationship Id="rId236" Type="http://schemas.openxmlformats.org/officeDocument/2006/relationships/hyperlink" Target="https://www.zendesk.com/startups/" TargetMode="External"/><Relationship Id="rId26" Type="http://schemas.openxmlformats.org/officeDocument/2006/relationships/hyperlink" Target="https://claude.com/programs/team-plan-for-scientists" TargetMode="External"/><Relationship Id="rId231" Type="http://schemas.openxmlformats.org/officeDocument/2006/relationships/hyperlink" Target="https://docs.vultr.com/platform/create-an-account" TargetMode="External"/><Relationship Id="rId47" Type="http://schemas.openxmlformats.org/officeDocument/2006/relationships/hyperlink" Target="https://carta.com/equity-management/launch/" TargetMode="External"/><Relationship Id="rId68" Type="http://schemas.openxmlformats.org/officeDocument/2006/relationships/hyperlink" Target="https://www.deel.com/segments/startups/" TargetMode="External"/><Relationship Id="rId89" Type="http://schemas.openxmlformats.org/officeDocument/2006/relationships/hyperlink" Target="https://docs.github.com/en/billing/concepts/product-billing/github-codespaces" TargetMode="External"/><Relationship Id="rId112" Type="http://schemas.openxmlformats.org/officeDocument/2006/relationships/hyperlink" Target="https://cloud.google.com/free" TargetMode="External"/><Relationship Id="rId133" Type="http://schemas.openxmlformats.org/officeDocument/2006/relationships/hyperlink" Target="https://www.intuit.com/solutions/education/resources/quickbooks" TargetMode="External"/><Relationship Id="rId154" Type="http://schemas.openxmlformats.org/officeDocument/2006/relationships/hyperlink" Target="https://azure.microsoft.com/en-us/pricing/purchase-options/azure-account" TargetMode="External"/><Relationship Id="rId175" Type="http://schemas.openxmlformats.org/officeDocument/2006/relationships/hyperlink" Target="https://www.notion.com/startups" TargetMode="External"/><Relationship Id="rId196" Type="http://schemas.openxmlformats.org/officeDocument/2006/relationships/hyperlink" Target="https://www.prisma.io/programs/startups" TargetMode="External"/><Relationship Id="rId200" Type="http://schemas.openxmlformats.org/officeDocument/2006/relationships/hyperlink" Target="https://redis.io/fr/redis-for-startups/" TargetMode="External"/><Relationship Id="rId16" Type="http://schemas.openxmlformats.org/officeDocument/2006/relationships/hyperlink" Target="https://kiro.dev/startups/" TargetMode="External"/><Relationship Id="rId221" Type="http://schemas.openxmlformats.org/officeDocument/2006/relationships/hyperlink" Target="https://temporal.io/startup" TargetMode="External"/><Relationship Id="rId37" Type="http://schemas.openxmlformats.org/officeDocument/2006/relationships/hyperlink" Target="https://auth0.com/startups" TargetMode="External"/><Relationship Id="rId58" Type="http://schemas.openxmlformats.org/officeDocument/2006/relationships/hyperlink" Target="https://www.cloudflare.com/galileo/" TargetMode="External"/><Relationship Id="rId79" Type="http://schemas.openxmlformats.org/officeDocument/2006/relationships/hyperlink" Target="https://www.elastic.co/partners/aws-marketplace-offer-application" TargetMode="External"/><Relationship Id="rId102" Type="http://schemas.openxmlformats.org/officeDocument/2006/relationships/hyperlink" Target="https://gemini.google/in/students/" TargetMode="External"/><Relationship Id="rId123" Type="http://schemas.openxmlformats.org/officeDocument/2006/relationships/hyperlink" Target="https://www.huaweicloud.com/intl/en-us/startup/" TargetMode="External"/><Relationship Id="rId144" Type="http://schemas.openxmlformats.org/officeDocument/2006/relationships/hyperlink" Target="https://msh.meity.gov.in/schemes/genesis" TargetMode="External"/><Relationship Id="rId90" Type="http://schemas.openxmlformats.org/officeDocument/2006/relationships/hyperlink" Target="https://github.com/features/copilot/plans" TargetMode="External"/><Relationship Id="rId165" Type="http://schemas.openxmlformats.org/officeDocument/2006/relationships/hyperlink" Target="https://education.github.com/pack" TargetMode="External"/><Relationship Id="rId186" Type="http://schemas.openxmlformats.org/officeDocument/2006/relationships/hyperlink" Target="https://openai.com/business/why-openai/startups/" TargetMode="External"/><Relationship Id="rId211" Type="http://schemas.openxmlformats.org/officeDocument/2006/relationships/hyperlink" Target="https://sentry.io/for/open-source/" TargetMode="External"/><Relationship Id="rId232" Type="http://schemas.openxmlformats.org/officeDocument/2006/relationships/hyperlink" Target="https://weaviate.io/startup-deal" TargetMode="External"/><Relationship Id="rId27" Type="http://schemas.openxmlformats.org/officeDocument/2006/relationships/hyperlink" Target="https://support.claude.com/en/articles/9125743-what-is-the-external-researcher-access-program" TargetMode="External"/><Relationship Id="rId48" Type="http://schemas.openxmlformats.org/officeDocument/2006/relationships/hyperlink" Target="https://www.cerebras.ai/pricing" TargetMode="External"/><Relationship Id="rId69" Type="http://schemas.openxmlformats.org/officeDocument/2006/relationships/hyperlink" Target="https://deepgram.com/startup-program" TargetMode="External"/><Relationship Id="rId113" Type="http://schemas.openxmlformats.org/officeDocument/2006/relationships/hyperlink" Target="https://edu.google.com/programs/credits/research/" TargetMode="External"/><Relationship Id="rId134" Type="http://schemas.openxmlformats.org/officeDocument/2006/relationships/hyperlink" Target="https://www.is-a.dev/" TargetMode="External"/><Relationship Id="rId80" Type="http://schemas.openxmlformats.org/officeDocument/2006/relationships/hyperlink" Target="https://elevenlabs.io/startup-grants" TargetMode="External"/><Relationship Id="rId155" Type="http://schemas.openxmlformats.org/officeDocument/2006/relationships/hyperlink" Target="https://miro.com/startups/" TargetMode="External"/><Relationship Id="rId176" Type="http://schemas.openxmlformats.org/officeDocument/2006/relationships/hyperlink" Target="https://www.nvidia.com/en-us/industries/higher-education-research/academic-grant-program/" TargetMode="External"/><Relationship Id="rId197" Type="http://schemas.openxmlformats.org/officeDocument/2006/relationships/hyperlink" Target="https://railway.com/pricing" TargetMode="External"/><Relationship Id="rId201" Type="http://schemas.openxmlformats.org/officeDocument/2006/relationships/hyperlink" Target="https://www.jio.com/jcms/en-in/jio-google-gemini-terms-and-conditions/" TargetMode="External"/><Relationship Id="rId222" Type="http://schemas.openxmlformats.org/officeDocument/2006/relationships/hyperlink" Target="https://www.together.ai/startup-accelerator" TargetMode="External"/><Relationship Id="rId17" Type="http://schemas.openxmlformats.org/officeDocument/2006/relationships/hyperlink" Target="https://kiro.dev/pricing/" TargetMode="External"/><Relationship Id="rId38" Type="http://schemas.openxmlformats.org/officeDocument/2006/relationships/hyperlink" Target="https://www.autodesk.com/education/edu-software/overview" TargetMode="External"/><Relationship Id="rId59" Type="http://schemas.openxmlformats.org/officeDocument/2006/relationships/hyperlink" Target="https://cohere.com/pricing" TargetMode="External"/><Relationship Id="rId103" Type="http://schemas.openxmlformats.org/officeDocument/2006/relationships/hyperlink" Target="https://support.google.com/pixelphone/answer/13529884?hl=en" TargetMode="External"/><Relationship Id="rId124" Type="http://schemas.openxmlformats.org/officeDocument/2006/relationships/hyperlink" Target="https://www.hubspot.com/nonprofits" TargetMode="External"/><Relationship Id="rId70" Type="http://schemas.openxmlformats.org/officeDocument/2006/relationships/hyperlink" Target="https://nidhi.dst.gov.in/nidhieir/" TargetMode="External"/><Relationship Id="rId91" Type="http://schemas.openxmlformats.org/officeDocument/2006/relationships/hyperlink" Target="https://docs.github.com/en/copilot/concepts/billing/individual-plans" TargetMode="External"/><Relationship Id="rId145" Type="http://schemas.openxmlformats.org/officeDocument/2006/relationships/hyperlink" Target="https://msh.meity.gov.in/schemes/samridh" TargetMode="External"/><Relationship Id="rId166" Type="http://schemas.openxmlformats.org/officeDocument/2006/relationships/hyperlink" Target="https://nebius.com/startups" TargetMode="External"/><Relationship Id="rId187" Type="http://schemas.openxmlformats.org/officeDocument/2006/relationships/hyperlink" Target="https://openai.com/form/researcher-access-program/" TargetMode="External"/><Relationship Id="rId1" Type="http://schemas.openxmlformats.org/officeDocument/2006/relationships/hyperlink" Target="https://github.com/1Password/for-open-source" TargetMode="External"/><Relationship Id="rId212" Type="http://schemas.openxmlformats.org/officeDocument/2006/relationships/hyperlink" Target="https://sentry.io/for/startups/" TargetMode="External"/><Relationship Id="rId233" Type="http://schemas.openxmlformats.org/officeDocument/2006/relationships/hyperlink" Target="https://workos.com/startups" TargetMode="External"/><Relationship Id="rId28" Type="http://schemas.openxmlformats.org/officeDocument/2006/relationships/hyperlink" Target="https://support.claude.com/en/articles/17154008-monthly-api-credits-for-max-and-team-plans" TargetMode="External"/><Relationship Id="rId49" Type="http://schemas.openxmlformats.org/officeDocument/2006/relationships/hyperlink" Target="https://www.chargebee.com/startups/" TargetMode="External"/><Relationship Id="rId114" Type="http://schemas.openxmlformats.org/officeDocument/2006/relationships/hyperlink" Target="https://cloud.google.com/startup" TargetMode="External"/><Relationship Id="rId60" Type="http://schemas.openxmlformats.org/officeDocument/2006/relationships/hyperlink" Target="https://www.confluent.io/startups/" TargetMode="External"/><Relationship Id="rId81" Type="http://schemas.openxmlformats.org/officeDocument/2006/relationships/hyperlink" Target="https://www.fastly.com/fast-forward" TargetMode="External"/><Relationship Id="rId135" Type="http://schemas.openxmlformats.org/officeDocument/2006/relationships/hyperlink" Target="https://www.jetbrains.com/non-commercial/" TargetMode="External"/><Relationship Id="rId156" Type="http://schemas.openxmlformats.org/officeDocument/2006/relationships/hyperlink" Target="https://docs.mistral.ai/getting-started/quickstarts/studio/activate-and-generate-api-key" TargetMode="External"/><Relationship Id="rId177" Type="http://schemas.openxmlformats.org/officeDocument/2006/relationships/hyperlink" Target="https://build.nvidia.com/models" TargetMode="External"/><Relationship Id="rId198" Type="http://schemas.openxmlformats.org/officeDocument/2006/relationships/hyperlink" Target="https://ramp.com/rewards" TargetMode="External"/><Relationship Id="rId202" Type="http://schemas.openxmlformats.org/officeDocument/2006/relationships/hyperlink" Target="https://render.com/startups" TargetMode="External"/><Relationship Id="rId223" Type="http://schemas.openxmlformats.org/officeDocument/2006/relationships/hyperlink" Target="https://unity.com/products/unity-student" TargetMode="External"/><Relationship Id="rId18" Type="http://schemas.openxmlformats.org/officeDocument/2006/relationships/hyperlink" Target="https://kiro.dev/students/" TargetMode="External"/><Relationship Id="rId39" Type="http://schemas.openxmlformats.org/officeDocument/2006/relationships/hyperlink" Target="https://www.backblaze.com/flamethrower" TargetMode="External"/><Relationship Id="rId50" Type="http://schemas.openxmlformats.org/officeDocument/2006/relationships/hyperlink" Target="https://www.civo.com/startup-program" TargetMode="External"/><Relationship Id="rId104" Type="http://schemas.openxmlformats.org/officeDocument/2006/relationships/hyperlink" Target="https://antigravity.google/pricing" TargetMode="External"/><Relationship Id="rId125" Type="http://schemas.openxmlformats.org/officeDocument/2006/relationships/hyperlink" Target="https://www.hubspot.com/startups" TargetMode="External"/><Relationship Id="rId146" Type="http://schemas.openxmlformats.org/officeDocument/2006/relationships/hyperlink" Target="https://msh.meity.gov.in/schemes/tide" TargetMode="External"/><Relationship Id="rId167" Type="http://schemas.openxmlformats.org/officeDocument/2006/relationships/hyperlink" Target="https://neo4j.com/startup-program/" TargetMode="External"/><Relationship Id="rId188" Type="http://schemas.openxmlformats.org/officeDocument/2006/relationships/hyperlink" Target="https://openrouter.ai/docs/api-reference/limits" TargetMode="External"/><Relationship Id="rId71" Type="http://schemas.openxmlformats.org/officeDocument/2006/relationships/hyperlink" Target="https://nidhi.dst.gov.in/nidhissp/" TargetMode="External"/><Relationship Id="rId92" Type="http://schemas.openxmlformats.org/officeDocument/2006/relationships/hyperlink" Target="https://github.com/enterprise/startups" TargetMode="External"/><Relationship Id="rId213" Type="http://schemas.openxmlformats.org/officeDocument/2006/relationships/hyperlink" Target="https://slack.com/help/articles/204368833-Apply-for-the-Slack-for-Nonprofits-discount" TargetMode="External"/><Relationship Id="rId234" Type="http://schemas.openxmlformats.org/officeDocument/2006/relationships/hyperlink" Target="https://docs.x.ai/console/billing" TargetMode="External"/><Relationship Id="rId2" Type="http://schemas.openxmlformats.org/officeDocument/2006/relationships/hyperlink" Target="https://aiven.io/startups" TargetMode="External"/><Relationship Id="rId29" Type="http://schemas.openxmlformats.org/officeDocument/2006/relationships/hyperlink" Target="https://developer.apple.com/help/account/membership/fee-waivers/" TargetMode="External"/><Relationship Id="rId40" Type="http://schemas.openxmlformats.org/officeDocument/2006/relationships/hyperlink" Target="https://www.baseten.co/startup-program/" TargetMode="External"/><Relationship Id="rId115" Type="http://schemas.openxmlformats.org/officeDocument/2006/relationships/hyperlink" Target="https://cloud.google.com/edu/students" TargetMode="External"/><Relationship Id="rId136" Type="http://schemas.openxmlformats.org/officeDocument/2006/relationships/hyperlink" Target="https://www.jetbrains.com/shop/eform/opensource" TargetMode="External"/><Relationship Id="rId157" Type="http://schemas.openxmlformats.org/officeDocument/2006/relationships/hyperlink" Target="https://mixpanel.com/startups/" TargetMode="External"/><Relationship Id="rId178" Type="http://schemas.openxmlformats.org/officeDocument/2006/relationships/hyperlink" Target="https://www.nvidia.com/en-us/startups/" TargetMode="External"/><Relationship Id="rId61" Type="http://schemas.openxmlformats.org/officeDocument/2006/relationships/hyperlink" Target="https://www.convex.dev/startups" TargetMode="External"/><Relationship Id="rId82" Type="http://schemas.openxmlformats.org/officeDocument/2006/relationships/hyperlink" Target="https://www.figma.com/education/" TargetMode="External"/><Relationship Id="rId199" Type="http://schemas.openxmlformats.org/officeDocument/2006/relationships/hyperlink" Target="https://razorpay.com/rize/community/" TargetMode="External"/><Relationship Id="rId203" Type="http://schemas.openxmlformats.org/officeDocument/2006/relationships/hyperlink" Target="https://render.com/docs/free" TargetMode="External"/><Relationship Id="rId19" Type="http://schemas.openxmlformats.org/officeDocument/2006/relationships/hyperlink" Target="https://amplitude.com/startups" TargetMode="External"/><Relationship Id="rId224" Type="http://schemas.openxmlformats.org/officeDocument/2006/relationships/hyperlink" Target="https://nairrpilot.org/" TargetMode="External"/><Relationship Id="rId30" Type="http://schemas.openxmlformats.org/officeDocument/2006/relationships/hyperlink" Target="https://asana.com/nonprofits" TargetMode="External"/><Relationship Id="rId105" Type="http://schemas.openxmlformats.org/officeDocument/2006/relationships/hyperlink" Target="https://developers.google.com/profile/help/benefits" TargetMode="External"/><Relationship Id="rId126" Type="http://schemas.openxmlformats.org/officeDocument/2006/relationships/hyperlink" Target="https://huggingface.co/docs/hub/spaces-gpus" TargetMode="External"/><Relationship Id="rId147" Type="http://schemas.openxmlformats.org/officeDocument/2006/relationships/hyperlink" Target="https://msh.meity.gov.in/" TargetMode="External"/><Relationship Id="rId168" Type="http://schemas.openxmlformats.org/officeDocument/2006/relationships/hyperlink" Target="https://neon.com/pricing" TargetMode="External"/><Relationship Id="rId51" Type="http://schemas.openxmlformats.org/officeDocument/2006/relationships/hyperlink" Target="https://clerk.com/startups" TargetMode="External"/><Relationship Id="rId72" Type="http://schemas.openxmlformats.org/officeDocument/2006/relationships/hyperlink" Target="https://nidhi.dst.gov.in/prayas2-0/" TargetMode="External"/><Relationship Id="rId93" Type="http://schemas.openxmlformats.org/officeDocument/2006/relationships/hyperlink" Target="https://github.com/open-source/github-secure-open-source-fund" TargetMode="External"/><Relationship Id="rId189" Type="http://schemas.openxmlformats.org/officeDocument/2006/relationships/hyperlink" Target="https://www.oracle.com/latam/artificial-intelligence/startup-growth-engine/" TargetMode="External"/><Relationship Id="rId3" Type="http://schemas.openxmlformats.org/officeDocument/2006/relationships/hyperlink" Target="https://www.akamai.com/lp/free-credit-100" TargetMode="External"/><Relationship Id="rId214" Type="http://schemas.openxmlformats.org/officeDocument/2006/relationships/hyperlink" Target="https://www.snowflake.com/en/why-snowflake/startup-program/" TargetMode="External"/><Relationship Id="rId235" Type="http://schemas.openxmlformats.org/officeDocument/2006/relationships/hyperlink" Target="https://yotta.com/rudra/" TargetMode="External"/><Relationship Id="rId116" Type="http://schemas.openxmlformats.org/officeDocument/2006/relationships/hyperlink" Target="https://firebase.google.com/pricing" TargetMode="External"/><Relationship Id="rId137" Type="http://schemas.openxmlformats.org/officeDocument/2006/relationships/hyperlink" Target="https://www.jetbrains.com/startups/" TargetMode="External"/><Relationship Id="rId158" Type="http://schemas.openxmlformats.org/officeDocument/2006/relationships/hyperlink" Target="https://modal.com/startups" TargetMode="External"/><Relationship Id="rId20" Type="http://schemas.openxmlformats.org/officeDocument/2006/relationships/hyperlink" Target="https://support.claude.com/en/articles/11199177-anthropic-s-ai-for-science-program" TargetMode="External"/><Relationship Id="rId41" Type="http://schemas.openxmlformats.org/officeDocument/2006/relationships/hyperlink" Target="https://www.airtel.in/adobeexpress/" TargetMode="External"/><Relationship Id="rId62" Type="http://schemas.openxmlformats.org/officeDocument/2006/relationships/hyperlink" Target="https://coreweave.com/forge-pricing" TargetMode="External"/><Relationship Id="rId83" Type="http://schemas.openxmlformats.org/officeDocument/2006/relationships/hyperlink" Target="https://fireworks.ai/startups" TargetMode="External"/><Relationship Id="rId179" Type="http://schemas.openxmlformats.org/officeDocument/2006/relationships/hyperlink" Target="https://www.olakrutrim.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F2A4A"/>
    <pageSetUpPr fitToPage="1"/>
  </sheetPr>
  <dimension ref="B1:C41"/>
  <sheetViews>
    <sheetView showGridLines="0" tabSelected="1" workbookViewId="0"/>
  </sheetViews>
  <sheetFormatPr defaultRowHeight="14.4" x14ac:dyDescent="0.3"/>
  <cols>
    <col min="1" max="1" width="3" customWidth="1"/>
    <col min="2" max="2" width="6" customWidth="1"/>
    <col min="3" max="3" width="100" customWidth="1"/>
  </cols>
  <sheetData>
    <row r="1" spans="2:3" ht="34.049999999999997" customHeight="1" x14ac:dyDescent="0.5">
      <c r="B1" s="1" t="s">
        <v>0</v>
      </c>
    </row>
    <row r="2" spans="2:3" x14ac:dyDescent="0.3">
      <c r="B2" s="2" t="s">
        <v>1</v>
      </c>
    </row>
    <row r="4" spans="2:3" ht="22.05" customHeight="1" x14ac:dyDescent="0.35">
      <c r="B4" s="3" t="s">
        <v>2</v>
      </c>
      <c r="C4" s="4"/>
    </row>
    <row r="5" spans="2:3" ht="49.5" customHeight="1" x14ac:dyDescent="0.3">
      <c r="C5" s="5" t="s">
        <v>3</v>
      </c>
    </row>
    <row r="6" spans="2:3" ht="34.049999999999997" customHeight="1" x14ac:dyDescent="0.3">
      <c r="C6" s="5" t="s">
        <v>4</v>
      </c>
    </row>
    <row r="8" spans="2:3" ht="22.05" customHeight="1" x14ac:dyDescent="0.35">
      <c r="B8" s="3" t="s">
        <v>5</v>
      </c>
      <c r="C8" s="4"/>
    </row>
    <row r="9" spans="2:3" ht="34.049999999999997" customHeight="1" x14ac:dyDescent="0.3">
      <c r="B9" s="6" t="s">
        <v>6</v>
      </c>
      <c r="C9" s="5" t="s">
        <v>7</v>
      </c>
    </row>
    <row r="10" spans="2:3" ht="34.049999999999997" customHeight="1" x14ac:dyDescent="0.3">
      <c r="B10" s="6" t="s">
        <v>8</v>
      </c>
      <c r="C10" s="5" t="s">
        <v>9</v>
      </c>
    </row>
    <row r="11" spans="2:3" ht="49.5" customHeight="1" x14ac:dyDescent="0.3">
      <c r="B11" s="6" t="s">
        <v>10</v>
      </c>
      <c r="C11" s="5" t="s">
        <v>11</v>
      </c>
    </row>
    <row r="12" spans="2:3" ht="49.5" customHeight="1" x14ac:dyDescent="0.3">
      <c r="B12" s="6" t="s">
        <v>12</v>
      </c>
      <c r="C12" s="5" t="s">
        <v>13</v>
      </c>
    </row>
    <row r="13" spans="2:3" ht="34.049999999999997" customHeight="1" x14ac:dyDescent="0.3">
      <c r="B13" s="6" t="s">
        <v>14</v>
      </c>
      <c r="C13" s="5" t="s">
        <v>15</v>
      </c>
    </row>
    <row r="15" spans="2:3" ht="22.05" customHeight="1" x14ac:dyDescent="0.35">
      <c r="B15" s="3" t="s">
        <v>16</v>
      </c>
      <c r="C15" s="4"/>
    </row>
    <row r="16" spans="2:3" ht="18.45" customHeight="1" x14ac:dyDescent="0.3">
      <c r="C16" s="5" t="s">
        <v>17</v>
      </c>
    </row>
    <row r="17" spans="2:3" ht="34.049999999999997" customHeight="1" x14ac:dyDescent="0.3">
      <c r="C17" s="5" t="s">
        <v>18</v>
      </c>
    </row>
    <row r="18" spans="2:3" ht="34.049999999999997" customHeight="1" x14ac:dyDescent="0.3">
      <c r="C18" s="5" t="s">
        <v>19</v>
      </c>
    </row>
    <row r="19" spans="2:3" ht="18.45" customHeight="1" x14ac:dyDescent="0.3">
      <c r="C19" s="5" t="s">
        <v>20</v>
      </c>
    </row>
    <row r="20" spans="2:3" ht="64.5" customHeight="1" x14ac:dyDescent="0.3">
      <c r="C20" s="7" t="s">
        <v>21</v>
      </c>
    </row>
    <row r="22" spans="2:3" ht="22.05" customHeight="1" x14ac:dyDescent="0.35">
      <c r="B22" s="3" t="s">
        <v>22</v>
      </c>
      <c r="C22" s="4"/>
    </row>
    <row r="23" spans="2:3" ht="18.45" customHeight="1" x14ac:dyDescent="0.3">
      <c r="C23" s="5" t="s">
        <v>23</v>
      </c>
    </row>
    <row r="24" spans="2:3" ht="34.049999999999997" customHeight="1" x14ac:dyDescent="0.3">
      <c r="C24" s="5" t="s">
        <v>24</v>
      </c>
    </row>
    <row r="25" spans="2:3" ht="18.45" customHeight="1" x14ac:dyDescent="0.3">
      <c r="C25" s="5" t="s">
        <v>25</v>
      </c>
    </row>
    <row r="26" spans="2:3" ht="18.45" customHeight="1" x14ac:dyDescent="0.3">
      <c r="C26" s="5" t="s">
        <v>26</v>
      </c>
    </row>
    <row r="27" spans="2:3" ht="18.45" customHeight="1" x14ac:dyDescent="0.3">
      <c r="C27" s="5" t="s">
        <v>27</v>
      </c>
    </row>
    <row r="29" spans="2:3" ht="22.05" customHeight="1" x14ac:dyDescent="0.35">
      <c r="B29" s="3" t="s">
        <v>28</v>
      </c>
      <c r="C29" s="4"/>
    </row>
    <row r="30" spans="2:3" ht="49.5" customHeight="1" x14ac:dyDescent="0.3">
      <c r="B30" s="6" t="s">
        <v>29</v>
      </c>
      <c r="C30" s="5" t="s">
        <v>30</v>
      </c>
    </row>
    <row r="31" spans="2:3" ht="34.049999999999997" customHeight="1" x14ac:dyDescent="0.3">
      <c r="B31" s="6" t="s">
        <v>29</v>
      </c>
      <c r="C31" s="5" t="s">
        <v>31</v>
      </c>
    </row>
    <row r="32" spans="2:3" ht="34.049999999999997" customHeight="1" x14ac:dyDescent="0.3">
      <c r="B32" s="6" t="s">
        <v>29</v>
      </c>
      <c r="C32" s="5" t="s">
        <v>32</v>
      </c>
    </row>
    <row r="33" spans="2:3" ht="34.049999999999997" customHeight="1" x14ac:dyDescent="0.3">
      <c r="B33" s="6" t="s">
        <v>29</v>
      </c>
      <c r="C33" s="5" t="s">
        <v>33</v>
      </c>
    </row>
    <row r="34" spans="2:3" ht="18.45" customHeight="1" x14ac:dyDescent="0.3">
      <c r="B34" s="6" t="s">
        <v>29</v>
      </c>
      <c r="C34" s="5" t="s">
        <v>34</v>
      </c>
    </row>
    <row r="35" spans="2:3" ht="18.45" customHeight="1" x14ac:dyDescent="0.3">
      <c r="B35" s="6" t="s">
        <v>29</v>
      </c>
      <c r="C35" s="5" t="s">
        <v>35</v>
      </c>
    </row>
    <row r="36" spans="2:3" ht="18.45" customHeight="1" x14ac:dyDescent="0.3">
      <c r="C36" s="8" t="s">
        <v>36</v>
      </c>
    </row>
    <row r="38" spans="2:3" ht="22.05" customHeight="1" x14ac:dyDescent="0.35">
      <c r="B38" s="3" t="s">
        <v>37</v>
      </c>
      <c r="C38" s="4"/>
    </row>
    <row r="39" spans="2:3" x14ac:dyDescent="0.3">
      <c r="C39" s="8" t="s">
        <v>38</v>
      </c>
    </row>
    <row r="40" spans="2:3" x14ac:dyDescent="0.3">
      <c r="C40" s="8" t="s">
        <v>39</v>
      </c>
    </row>
    <row r="41" spans="2:3" x14ac:dyDescent="0.3">
      <c r="C41" s="8" t="s">
        <v>40</v>
      </c>
    </row>
  </sheetData>
  <hyperlinks>
    <hyperlink ref="C36" r:id="rId1" xr:uid="{00000000-0004-0000-0000-000000000000}"/>
    <hyperlink ref="C39" location="'My credits'!A1" display="My credits: your credit grants, with remaining balance, run-out date and status" xr:uid="{00000000-0004-0000-0000-000001000000}"/>
    <hyperlink ref="C40" location="'Programs'!A1" display="Programs: 238 programs that had not ended on 12-13 October 2026, with official links" xr:uid="{00000000-0004-0000-0000-000002000000}"/>
    <hyperlink ref="C41" location="'Before credits end'!A1" display="Before credits end: a checklist to work through before each grant expires" xr:uid="{00000000-0004-0000-0000-000003000000}"/>
  </hyperlinks>
  <printOptions horizontalCentered="1"/>
  <pageMargins left="0.4" right="0.4" top="0.5" bottom="0.5" header="0.5" footer="0.5"/>
  <pageSetup fitToHeight="2" orientation="landscape"/>
  <headerFooter>
    <oddFooter>&amp;L&amp;8 Startup credits tracker - reconscribe.com/free-credits/&amp;R&amp;8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D4ED8"/>
    <pageSetUpPr fitToPage="1"/>
  </sheetPr>
  <dimension ref="A1:L50"/>
  <sheetViews>
    <sheetView showGridLines="0" workbookViewId="0">
      <pane xSplit="2" ySplit="9" topLeftCell="C10" activePane="bottomRight" state="frozen"/>
      <selection pane="topRight"/>
      <selection pane="bottomLeft"/>
      <selection pane="bottomRight"/>
    </sheetView>
  </sheetViews>
  <sheetFormatPr defaultRowHeight="14.4" x14ac:dyDescent="0.3"/>
  <cols>
    <col min="1" max="1" width="31" customWidth="1"/>
    <col min="2" max="2" width="40" customWidth="1"/>
    <col min="3" max="3" width="14" customWidth="1"/>
    <col min="4" max="5" width="13" customWidth="1"/>
    <col min="6" max="6" width="16" customWidth="1"/>
    <col min="7" max="7" width="15" customWidth="1"/>
    <col min="8" max="8" width="14" customWidth="1"/>
    <col min="9" max="9" width="11" customWidth="1"/>
    <col min="10" max="10" width="14" customWidth="1"/>
    <col min="11" max="11" width="24" customWidth="1"/>
    <col min="12" max="12" width="10" customWidth="1"/>
  </cols>
  <sheetData>
    <row r="1" spans="1:12" ht="30" customHeight="1" x14ac:dyDescent="0.5">
      <c r="A1" s="1" t="s">
        <v>0</v>
      </c>
    </row>
    <row r="2" spans="1:12" x14ac:dyDescent="0.3">
      <c r="A2" s="2" t="s">
        <v>41</v>
      </c>
    </row>
    <row r="3" spans="1:12" ht="17.399999999999999" customHeight="1" x14ac:dyDescent="0.35">
      <c r="A3" s="9" t="s">
        <v>42</v>
      </c>
      <c r="F3" s="9" t="s">
        <v>43</v>
      </c>
    </row>
    <row r="4" spans="1:12" x14ac:dyDescent="0.3">
      <c r="A4" s="10" t="s">
        <v>44</v>
      </c>
      <c r="C4" s="11">
        <f ca="1">TODAY()</f>
        <v>46310</v>
      </c>
      <c r="F4" s="10" t="s">
        <v>45</v>
      </c>
      <c r="H4" s="12">
        <f ca="1">SUM(H10:H49)</f>
        <v>9350</v>
      </c>
    </row>
    <row r="5" spans="1:12" x14ac:dyDescent="0.3">
      <c r="A5" s="10" t="s">
        <v>46</v>
      </c>
      <c r="C5" s="13">
        <v>60</v>
      </c>
      <c r="D5" s="14" t="s">
        <v>47</v>
      </c>
      <c r="F5" s="10" t="str">
        <f>"Credits expiring within "&amp;$C$5&amp;" days"</f>
        <v>Credits expiring within 60 days</v>
      </c>
      <c r="H5" s="12">
        <f ca="1">SUMIFS(H10:H49,L10:L49,"&gt;=0",L10:L49,"&lt;="&amp;$C$5)</f>
        <v>0</v>
      </c>
    </row>
    <row r="6" spans="1:12" x14ac:dyDescent="0.3">
      <c r="A6" s="10" t="s">
        <v>48</v>
      </c>
      <c r="C6" s="13">
        <v>120</v>
      </c>
      <c r="F6" s="10" t="s">
        <v>49</v>
      </c>
      <c r="H6" s="15">
        <f ca="1">IF(COUNTIF(E10:E49,"&gt;="&amp;$C$4)=0,"",SMALL(E10:E49,COUNTIF(E10:E49,"&lt;"&amp;$C$4)+1))</f>
        <v>46388</v>
      </c>
    </row>
    <row r="7" spans="1:12" x14ac:dyDescent="0.3">
      <c r="A7" s="10" t="s">
        <v>50</v>
      </c>
      <c r="C7" s="13">
        <v>30</v>
      </c>
      <c r="F7" s="10" t="s">
        <v>51</v>
      </c>
      <c r="H7" s="16">
        <f ca="1">SUMPRODUCT(--(K10:K49="Runs out before expiry"))+SUMPRODUCT((K10:K49&lt;&gt;"")*(K10:K49&lt;&gt;"Runs out before expiry")*(K10:K49&lt;&gt;"Expired")*ISNUMBER(L10:L49)*(L10:L49&gt;=0)*(L10:L49&lt;=$C$5))</f>
        <v>1</v>
      </c>
    </row>
    <row r="9" spans="1:12" ht="31.95" customHeight="1" x14ac:dyDescent="0.3">
      <c r="A9" s="17" t="s">
        <v>52</v>
      </c>
      <c r="B9" s="17" t="s">
        <v>53</v>
      </c>
      <c r="C9" s="17" t="s">
        <v>54</v>
      </c>
      <c r="D9" s="17" t="s">
        <v>55</v>
      </c>
      <c r="E9" s="17" t="s">
        <v>56</v>
      </c>
      <c r="F9" s="17" t="s">
        <v>57</v>
      </c>
      <c r="G9" s="17" t="s">
        <v>58</v>
      </c>
      <c r="H9" s="17" t="s">
        <v>59</v>
      </c>
      <c r="I9" s="17" t="s">
        <v>60</v>
      </c>
      <c r="J9" s="17" t="s">
        <v>61</v>
      </c>
      <c r="K9" s="17" t="s">
        <v>62</v>
      </c>
      <c r="L9" s="17" t="s">
        <v>63</v>
      </c>
    </row>
    <row r="10" spans="1:12" x14ac:dyDescent="0.3">
      <c r="A10" s="18" t="s">
        <v>64</v>
      </c>
      <c r="B10" s="18" t="s">
        <v>65</v>
      </c>
      <c r="C10" s="19">
        <v>1000</v>
      </c>
      <c r="D10" s="20">
        <v>46086</v>
      </c>
      <c r="E10" s="20">
        <v>46451</v>
      </c>
      <c r="F10" s="19">
        <v>300</v>
      </c>
      <c r="G10" s="19">
        <v>40</v>
      </c>
      <c r="H10" s="21">
        <f t="shared" ref="H10:H49" ca="1" si="0">IF(ISNUMBER($C10),IF(AND(ISNUMBER($E10),$E10&lt;$C$4),0,IF(OR($F10="",ISNUMBER($F10)),MAX(0,$C10-N($F10)),"")),"")</f>
        <v>700</v>
      </c>
      <c r="I10" s="22">
        <f t="shared" ref="I10:I49" ca="1" si="1">IF(ISNUMBER($E10),MAX(0,ROUND(($E10-$C$4)/(365.25/12),1)),"")</f>
        <v>4.5999999999999996</v>
      </c>
      <c r="J10" s="37">
        <f t="shared" ref="J10:J49" ca="1" si="2">IF(NOT(ISNUMBER($H10)),"",IF(AND(ISNUMBER($E10),$E10&lt;$C$4),"",IF($H10&lt;=0,"Used up",IF(N($G10)&lt;=0,"",MIN(DATE(9999,12,31),$C$4+ROUND($H10/$G10*365.25/12,0))))))</f>
        <v>46843</v>
      </c>
      <c r="K10" s="23" t="str">
        <f t="shared" ref="K10:K49" ca="1" si="3">IF($C10="","",IF(NOT(ISNUMBER($C10)),"Check amounts",IF(NOT(ISNUMBER($E10)),"Add expiry date",IF($E10&lt;$C$4,"Expired",IF(OR(AND($F10&lt;&gt;"",NOT(ISNUMBER($F10))),AND($G10&lt;&gt;"",NOT(ISNUMBER($G10)))),"Check amounts",IF($H10&lt;=0,"Runs out before expiry",IF(N($G10)&lt;=0,"Expires before used up",IF($J10&lt;$E10-$C$7,"Runs out before expiry",IF($J10&gt;$E10+$C$7,"Expires before used up","OK")))))))))</f>
        <v>Expires before used up</v>
      </c>
      <c r="L10" s="24">
        <f t="shared" ref="L10:L49" ca="1" si="4">IF(ISNUMBER($E10),$E10-$C$4,"")</f>
        <v>141</v>
      </c>
    </row>
    <row r="11" spans="1:12" x14ac:dyDescent="0.3">
      <c r="A11" s="18" t="s">
        <v>66</v>
      </c>
      <c r="B11" s="18" t="s">
        <v>67</v>
      </c>
      <c r="C11" s="19">
        <v>2000</v>
      </c>
      <c r="D11" s="20">
        <v>46023</v>
      </c>
      <c r="E11" s="20">
        <v>46388</v>
      </c>
      <c r="F11" s="19">
        <v>1450</v>
      </c>
      <c r="G11" s="19">
        <v>180</v>
      </c>
      <c r="H11" s="21">
        <f t="shared" ca="1" si="0"/>
        <v>550</v>
      </c>
      <c r="I11" s="22">
        <f t="shared" ca="1" si="1"/>
        <v>2.6</v>
      </c>
      <c r="J11" s="37">
        <f t="shared" ca="1" si="2"/>
        <v>46403</v>
      </c>
      <c r="K11" s="23" t="str">
        <f t="shared" ca="1" si="3"/>
        <v>OK</v>
      </c>
      <c r="L11" s="24">
        <f t="shared" ca="1" si="4"/>
        <v>78</v>
      </c>
    </row>
    <row r="12" spans="1:12" x14ac:dyDescent="0.3">
      <c r="A12" s="18" t="s">
        <v>68</v>
      </c>
      <c r="B12" s="18" t="s">
        <v>69</v>
      </c>
      <c r="C12" s="19">
        <v>10000</v>
      </c>
      <c r="D12" s="20">
        <v>46249</v>
      </c>
      <c r="E12" s="20">
        <v>46614</v>
      </c>
      <c r="F12" s="19">
        <v>1900</v>
      </c>
      <c r="G12" s="19">
        <v>950</v>
      </c>
      <c r="H12" s="21">
        <f t="shared" ca="1" si="0"/>
        <v>8100</v>
      </c>
      <c r="I12" s="22">
        <f t="shared" ca="1" si="1"/>
        <v>10</v>
      </c>
      <c r="J12" s="37">
        <f t="shared" ca="1" si="2"/>
        <v>46570</v>
      </c>
      <c r="K12" s="23" t="str">
        <f t="shared" ca="1" si="3"/>
        <v>Runs out before expiry</v>
      </c>
      <c r="L12" s="24">
        <f t="shared" ca="1" si="4"/>
        <v>304</v>
      </c>
    </row>
    <row r="13" spans="1:12" x14ac:dyDescent="0.3">
      <c r="A13" s="25"/>
      <c r="B13" s="25"/>
      <c r="C13" s="26"/>
      <c r="D13" s="27"/>
      <c r="E13" s="27"/>
      <c r="F13" s="26"/>
      <c r="G13" s="26"/>
      <c r="H13" s="21" t="str">
        <f t="shared" si="0"/>
        <v/>
      </c>
      <c r="I13" s="22" t="str">
        <f t="shared" si="1"/>
        <v/>
      </c>
      <c r="J13" s="37" t="str">
        <f t="shared" si="2"/>
        <v/>
      </c>
      <c r="K13" s="23" t="str">
        <f t="shared" si="3"/>
        <v/>
      </c>
      <c r="L13" s="24" t="str">
        <f t="shared" si="4"/>
        <v/>
      </c>
    </row>
    <row r="14" spans="1:12" x14ac:dyDescent="0.3">
      <c r="A14" s="25"/>
      <c r="B14" s="25"/>
      <c r="C14" s="26"/>
      <c r="D14" s="27"/>
      <c r="E14" s="27"/>
      <c r="F14" s="26"/>
      <c r="G14" s="26"/>
      <c r="H14" s="21" t="str">
        <f t="shared" si="0"/>
        <v/>
      </c>
      <c r="I14" s="22" t="str">
        <f t="shared" si="1"/>
        <v/>
      </c>
      <c r="J14" s="37" t="str">
        <f t="shared" si="2"/>
        <v/>
      </c>
      <c r="K14" s="23" t="str">
        <f t="shared" si="3"/>
        <v/>
      </c>
      <c r="L14" s="24" t="str">
        <f t="shared" si="4"/>
        <v/>
      </c>
    </row>
    <row r="15" spans="1:12" x14ac:dyDescent="0.3">
      <c r="A15" s="25"/>
      <c r="B15" s="25"/>
      <c r="C15" s="26"/>
      <c r="D15" s="27"/>
      <c r="E15" s="27"/>
      <c r="F15" s="26"/>
      <c r="G15" s="26"/>
      <c r="H15" s="21" t="str">
        <f t="shared" si="0"/>
        <v/>
      </c>
      <c r="I15" s="22" t="str">
        <f t="shared" si="1"/>
        <v/>
      </c>
      <c r="J15" s="37" t="str">
        <f t="shared" si="2"/>
        <v/>
      </c>
      <c r="K15" s="23" t="str">
        <f t="shared" si="3"/>
        <v/>
      </c>
      <c r="L15" s="24" t="str">
        <f t="shared" si="4"/>
        <v/>
      </c>
    </row>
    <row r="16" spans="1:12" x14ac:dyDescent="0.3">
      <c r="A16" s="25"/>
      <c r="B16" s="25"/>
      <c r="C16" s="26"/>
      <c r="D16" s="27"/>
      <c r="E16" s="27"/>
      <c r="F16" s="26"/>
      <c r="G16" s="26"/>
      <c r="H16" s="21" t="str">
        <f t="shared" si="0"/>
        <v/>
      </c>
      <c r="I16" s="22" t="str">
        <f t="shared" si="1"/>
        <v/>
      </c>
      <c r="J16" s="37" t="str">
        <f t="shared" si="2"/>
        <v/>
      </c>
      <c r="K16" s="23" t="str">
        <f t="shared" si="3"/>
        <v/>
      </c>
      <c r="L16" s="24" t="str">
        <f t="shared" si="4"/>
        <v/>
      </c>
    </row>
    <row r="17" spans="1:12" x14ac:dyDescent="0.3">
      <c r="A17" s="25"/>
      <c r="B17" s="25"/>
      <c r="C17" s="26"/>
      <c r="D17" s="27"/>
      <c r="E17" s="27"/>
      <c r="F17" s="26"/>
      <c r="G17" s="26"/>
      <c r="H17" s="21" t="str">
        <f t="shared" si="0"/>
        <v/>
      </c>
      <c r="I17" s="22" t="str">
        <f t="shared" si="1"/>
        <v/>
      </c>
      <c r="J17" s="37" t="str">
        <f t="shared" si="2"/>
        <v/>
      </c>
      <c r="K17" s="23" t="str">
        <f t="shared" si="3"/>
        <v/>
      </c>
      <c r="L17" s="24" t="str">
        <f t="shared" si="4"/>
        <v/>
      </c>
    </row>
    <row r="18" spans="1:12" x14ac:dyDescent="0.3">
      <c r="A18" s="25"/>
      <c r="B18" s="25"/>
      <c r="C18" s="26"/>
      <c r="D18" s="27"/>
      <c r="E18" s="27"/>
      <c r="F18" s="26"/>
      <c r="G18" s="26"/>
      <c r="H18" s="21" t="str">
        <f t="shared" si="0"/>
        <v/>
      </c>
      <c r="I18" s="22" t="str">
        <f t="shared" si="1"/>
        <v/>
      </c>
      <c r="J18" s="37" t="str">
        <f t="shared" si="2"/>
        <v/>
      </c>
      <c r="K18" s="23" t="str">
        <f t="shared" si="3"/>
        <v/>
      </c>
      <c r="L18" s="24" t="str">
        <f t="shared" si="4"/>
        <v/>
      </c>
    </row>
    <row r="19" spans="1:12" x14ac:dyDescent="0.3">
      <c r="A19" s="25"/>
      <c r="B19" s="25"/>
      <c r="C19" s="26"/>
      <c r="D19" s="27"/>
      <c r="E19" s="27"/>
      <c r="F19" s="26"/>
      <c r="G19" s="26"/>
      <c r="H19" s="21" t="str">
        <f t="shared" si="0"/>
        <v/>
      </c>
      <c r="I19" s="22" t="str">
        <f t="shared" si="1"/>
        <v/>
      </c>
      <c r="J19" s="37" t="str">
        <f t="shared" si="2"/>
        <v/>
      </c>
      <c r="K19" s="23" t="str">
        <f t="shared" si="3"/>
        <v/>
      </c>
      <c r="L19" s="24" t="str">
        <f t="shared" si="4"/>
        <v/>
      </c>
    </row>
    <row r="20" spans="1:12" x14ac:dyDescent="0.3">
      <c r="A20" s="25"/>
      <c r="B20" s="25"/>
      <c r="C20" s="26"/>
      <c r="D20" s="27"/>
      <c r="E20" s="27"/>
      <c r="F20" s="26"/>
      <c r="G20" s="26"/>
      <c r="H20" s="21" t="str">
        <f t="shared" si="0"/>
        <v/>
      </c>
      <c r="I20" s="22" t="str">
        <f t="shared" si="1"/>
        <v/>
      </c>
      <c r="J20" s="37" t="str">
        <f t="shared" si="2"/>
        <v/>
      </c>
      <c r="K20" s="23" t="str">
        <f t="shared" si="3"/>
        <v/>
      </c>
      <c r="L20" s="24" t="str">
        <f t="shared" si="4"/>
        <v/>
      </c>
    </row>
    <row r="21" spans="1:12" x14ac:dyDescent="0.3">
      <c r="A21" s="25"/>
      <c r="B21" s="25"/>
      <c r="C21" s="26"/>
      <c r="D21" s="27"/>
      <c r="E21" s="27"/>
      <c r="F21" s="26"/>
      <c r="G21" s="26"/>
      <c r="H21" s="21" t="str">
        <f t="shared" si="0"/>
        <v/>
      </c>
      <c r="I21" s="22" t="str">
        <f t="shared" si="1"/>
        <v/>
      </c>
      <c r="J21" s="37" t="str">
        <f t="shared" si="2"/>
        <v/>
      </c>
      <c r="K21" s="23" t="str">
        <f t="shared" si="3"/>
        <v/>
      </c>
      <c r="L21" s="24" t="str">
        <f t="shared" si="4"/>
        <v/>
      </c>
    </row>
    <row r="22" spans="1:12" x14ac:dyDescent="0.3">
      <c r="A22" s="25"/>
      <c r="B22" s="25"/>
      <c r="C22" s="26"/>
      <c r="D22" s="27"/>
      <c r="E22" s="27"/>
      <c r="F22" s="26"/>
      <c r="G22" s="26"/>
      <c r="H22" s="21" t="str">
        <f t="shared" si="0"/>
        <v/>
      </c>
      <c r="I22" s="22" t="str">
        <f t="shared" si="1"/>
        <v/>
      </c>
      <c r="J22" s="37" t="str">
        <f t="shared" si="2"/>
        <v/>
      </c>
      <c r="K22" s="23" t="str">
        <f t="shared" si="3"/>
        <v/>
      </c>
      <c r="L22" s="24" t="str">
        <f t="shared" si="4"/>
        <v/>
      </c>
    </row>
    <row r="23" spans="1:12" x14ac:dyDescent="0.3">
      <c r="A23" s="25"/>
      <c r="B23" s="25"/>
      <c r="C23" s="26"/>
      <c r="D23" s="27"/>
      <c r="E23" s="27"/>
      <c r="F23" s="26"/>
      <c r="G23" s="26"/>
      <c r="H23" s="21" t="str">
        <f t="shared" si="0"/>
        <v/>
      </c>
      <c r="I23" s="22" t="str">
        <f t="shared" si="1"/>
        <v/>
      </c>
      <c r="J23" s="37" t="str">
        <f t="shared" si="2"/>
        <v/>
      </c>
      <c r="K23" s="23" t="str">
        <f t="shared" si="3"/>
        <v/>
      </c>
      <c r="L23" s="24" t="str">
        <f t="shared" si="4"/>
        <v/>
      </c>
    </row>
    <row r="24" spans="1:12" x14ac:dyDescent="0.3">
      <c r="A24" s="25"/>
      <c r="B24" s="25"/>
      <c r="C24" s="26"/>
      <c r="D24" s="27"/>
      <c r="E24" s="27"/>
      <c r="F24" s="26"/>
      <c r="G24" s="26"/>
      <c r="H24" s="21" t="str">
        <f t="shared" si="0"/>
        <v/>
      </c>
      <c r="I24" s="22" t="str">
        <f t="shared" si="1"/>
        <v/>
      </c>
      <c r="J24" s="37" t="str">
        <f t="shared" si="2"/>
        <v/>
      </c>
      <c r="K24" s="23" t="str">
        <f t="shared" si="3"/>
        <v/>
      </c>
      <c r="L24" s="24" t="str">
        <f t="shared" si="4"/>
        <v/>
      </c>
    </row>
    <row r="25" spans="1:12" x14ac:dyDescent="0.3">
      <c r="A25" s="25"/>
      <c r="B25" s="25"/>
      <c r="C25" s="26"/>
      <c r="D25" s="27"/>
      <c r="E25" s="27"/>
      <c r="F25" s="26"/>
      <c r="G25" s="26"/>
      <c r="H25" s="21" t="str">
        <f t="shared" si="0"/>
        <v/>
      </c>
      <c r="I25" s="22" t="str">
        <f t="shared" si="1"/>
        <v/>
      </c>
      <c r="J25" s="37" t="str">
        <f t="shared" si="2"/>
        <v/>
      </c>
      <c r="K25" s="23" t="str">
        <f t="shared" si="3"/>
        <v/>
      </c>
      <c r="L25" s="24" t="str">
        <f t="shared" si="4"/>
        <v/>
      </c>
    </row>
    <row r="26" spans="1:12" x14ac:dyDescent="0.3">
      <c r="A26" s="25"/>
      <c r="B26" s="25"/>
      <c r="C26" s="26"/>
      <c r="D26" s="27"/>
      <c r="E26" s="27"/>
      <c r="F26" s="26"/>
      <c r="G26" s="26"/>
      <c r="H26" s="21" t="str">
        <f t="shared" si="0"/>
        <v/>
      </c>
      <c r="I26" s="22" t="str">
        <f t="shared" si="1"/>
        <v/>
      </c>
      <c r="J26" s="37" t="str">
        <f t="shared" si="2"/>
        <v/>
      </c>
      <c r="K26" s="23" t="str">
        <f t="shared" si="3"/>
        <v/>
      </c>
      <c r="L26" s="24" t="str">
        <f t="shared" si="4"/>
        <v/>
      </c>
    </row>
    <row r="27" spans="1:12" x14ac:dyDescent="0.3">
      <c r="A27" s="25"/>
      <c r="B27" s="25"/>
      <c r="C27" s="26"/>
      <c r="D27" s="27"/>
      <c r="E27" s="27"/>
      <c r="F27" s="26"/>
      <c r="G27" s="26"/>
      <c r="H27" s="21" t="str">
        <f t="shared" si="0"/>
        <v/>
      </c>
      <c r="I27" s="22" t="str">
        <f t="shared" si="1"/>
        <v/>
      </c>
      <c r="J27" s="37" t="str">
        <f t="shared" si="2"/>
        <v/>
      </c>
      <c r="K27" s="23" t="str">
        <f t="shared" si="3"/>
        <v/>
      </c>
      <c r="L27" s="24" t="str">
        <f t="shared" si="4"/>
        <v/>
      </c>
    </row>
    <row r="28" spans="1:12" x14ac:dyDescent="0.3">
      <c r="A28" s="25"/>
      <c r="B28" s="25"/>
      <c r="C28" s="26"/>
      <c r="D28" s="27"/>
      <c r="E28" s="27"/>
      <c r="F28" s="26"/>
      <c r="G28" s="26"/>
      <c r="H28" s="21" t="str">
        <f t="shared" si="0"/>
        <v/>
      </c>
      <c r="I28" s="22" t="str">
        <f t="shared" si="1"/>
        <v/>
      </c>
      <c r="J28" s="37" t="str">
        <f t="shared" si="2"/>
        <v/>
      </c>
      <c r="K28" s="23" t="str">
        <f t="shared" si="3"/>
        <v/>
      </c>
      <c r="L28" s="24" t="str">
        <f t="shared" si="4"/>
        <v/>
      </c>
    </row>
    <row r="29" spans="1:12" x14ac:dyDescent="0.3">
      <c r="A29" s="25"/>
      <c r="B29" s="25"/>
      <c r="C29" s="26"/>
      <c r="D29" s="27"/>
      <c r="E29" s="27"/>
      <c r="F29" s="26"/>
      <c r="G29" s="26"/>
      <c r="H29" s="21" t="str">
        <f t="shared" si="0"/>
        <v/>
      </c>
      <c r="I29" s="22" t="str">
        <f t="shared" si="1"/>
        <v/>
      </c>
      <c r="J29" s="37" t="str">
        <f t="shared" si="2"/>
        <v/>
      </c>
      <c r="K29" s="23" t="str">
        <f t="shared" si="3"/>
        <v/>
      </c>
      <c r="L29" s="24" t="str">
        <f t="shared" si="4"/>
        <v/>
      </c>
    </row>
    <row r="30" spans="1:12" x14ac:dyDescent="0.3">
      <c r="A30" s="25"/>
      <c r="B30" s="25"/>
      <c r="C30" s="26"/>
      <c r="D30" s="27"/>
      <c r="E30" s="27"/>
      <c r="F30" s="26"/>
      <c r="G30" s="26"/>
      <c r="H30" s="21" t="str">
        <f t="shared" si="0"/>
        <v/>
      </c>
      <c r="I30" s="22" t="str">
        <f t="shared" si="1"/>
        <v/>
      </c>
      <c r="J30" s="37" t="str">
        <f t="shared" si="2"/>
        <v/>
      </c>
      <c r="K30" s="23" t="str">
        <f t="shared" si="3"/>
        <v/>
      </c>
      <c r="L30" s="24" t="str">
        <f t="shared" si="4"/>
        <v/>
      </c>
    </row>
    <row r="31" spans="1:12" x14ac:dyDescent="0.3">
      <c r="A31" s="25"/>
      <c r="B31" s="25"/>
      <c r="C31" s="26"/>
      <c r="D31" s="27"/>
      <c r="E31" s="27"/>
      <c r="F31" s="26"/>
      <c r="G31" s="26"/>
      <c r="H31" s="21" t="str">
        <f t="shared" si="0"/>
        <v/>
      </c>
      <c r="I31" s="22" t="str">
        <f t="shared" si="1"/>
        <v/>
      </c>
      <c r="J31" s="37" t="str">
        <f t="shared" si="2"/>
        <v/>
      </c>
      <c r="K31" s="23" t="str">
        <f t="shared" si="3"/>
        <v/>
      </c>
      <c r="L31" s="24" t="str">
        <f t="shared" si="4"/>
        <v/>
      </c>
    </row>
    <row r="32" spans="1:12" x14ac:dyDescent="0.3">
      <c r="A32" s="25"/>
      <c r="B32" s="25"/>
      <c r="C32" s="26"/>
      <c r="D32" s="27"/>
      <c r="E32" s="27"/>
      <c r="F32" s="26"/>
      <c r="G32" s="26"/>
      <c r="H32" s="21" t="str">
        <f t="shared" si="0"/>
        <v/>
      </c>
      <c r="I32" s="22" t="str">
        <f t="shared" si="1"/>
        <v/>
      </c>
      <c r="J32" s="37" t="str">
        <f t="shared" si="2"/>
        <v/>
      </c>
      <c r="K32" s="23" t="str">
        <f t="shared" si="3"/>
        <v/>
      </c>
      <c r="L32" s="24" t="str">
        <f t="shared" si="4"/>
        <v/>
      </c>
    </row>
    <row r="33" spans="1:12" x14ac:dyDescent="0.3">
      <c r="A33" s="25"/>
      <c r="B33" s="25"/>
      <c r="C33" s="26"/>
      <c r="D33" s="27"/>
      <c r="E33" s="27"/>
      <c r="F33" s="26"/>
      <c r="G33" s="26"/>
      <c r="H33" s="21" t="str">
        <f t="shared" si="0"/>
        <v/>
      </c>
      <c r="I33" s="22" t="str">
        <f t="shared" si="1"/>
        <v/>
      </c>
      <c r="J33" s="37" t="str">
        <f t="shared" si="2"/>
        <v/>
      </c>
      <c r="K33" s="23" t="str">
        <f t="shared" si="3"/>
        <v/>
      </c>
      <c r="L33" s="24" t="str">
        <f t="shared" si="4"/>
        <v/>
      </c>
    </row>
    <row r="34" spans="1:12" x14ac:dyDescent="0.3">
      <c r="A34" s="25"/>
      <c r="B34" s="25"/>
      <c r="C34" s="26"/>
      <c r="D34" s="27"/>
      <c r="E34" s="27"/>
      <c r="F34" s="26"/>
      <c r="G34" s="26"/>
      <c r="H34" s="21" t="str">
        <f t="shared" si="0"/>
        <v/>
      </c>
      <c r="I34" s="22" t="str">
        <f t="shared" si="1"/>
        <v/>
      </c>
      <c r="J34" s="37" t="str">
        <f t="shared" si="2"/>
        <v/>
      </c>
      <c r="K34" s="23" t="str">
        <f t="shared" si="3"/>
        <v/>
      </c>
      <c r="L34" s="24" t="str">
        <f t="shared" si="4"/>
        <v/>
      </c>
    </row>
    <row r="35" spans="1:12" x14ac:dyDescent="0.3">
      <c r="A35" s="25"/>
      <c r="B35" s="25"/>
      <c r="C35" s="26"/>
      <c r="D35" s="27"/>
      <c r="E35" s="27"/>
      <c r="F35" s="26"/>
      <c r="G35" s="26"/>
      <c r="H35" s="21" t="str">
        <f t="shared" si="0"/>
        <v/>
      </c>
      <c r="I35" s="22" t="str">
        <f t="shared" si="1"/>
        <v/>
      </c>
      <c r="J35" s="37" t="str">
        <f t="shared" si="2"/>
        <v/>
      </c>
      <c r="K35" s="23" t="str">
        <f t="shared" si="3"/>
        <v/>
      </c>
      <c r="L35" s="24" t="str">
        <f t="shared" si="4"/>
        <v/>
      </c>
    </row>
    <row r="36" spans="1:12" x14ac:dyDescent="0.3">
      <c r="A36" s="25"/>
      <c r="B36" s="25"/>
      <c r="C36" s="26"/>
      <c r="D36" s="27"/>
      <c r="E36" s="27"/>
      <c r="F36" s="26"/>
      <c r="G36" s="26"/>
      <c r="H36" s="21" t="str">
        <f t="shared" si="0"/>
        <v/>
      </c>
      <c r="I36" s="22" t="str">
        <f t="shared" si="1"/>
        <v/>
      </c>
      <c r="J36" s="37" t="str">
        <f t="shared" si="2"/>
        <v/>
      </c>
      <c r="K36" s="23" t="str">
        <f t="shared" si="3"/>
        <v/>
      </c>
      <c r="L36" s="24" t="str">
        <f t="shared" si="4"/>
        <v/>
      </c>
    </row>
    <row r="37" spans="1:12" x14ac:dyDescent="0.3">
      <c r="A37" s="25"/>
      <c r="B37" s="25"/>
      <c r="C37" s="26"/>
      <c r="D37" s="27"/>
      <c r="E37" s="27"/>
      <c r="F37" s="26"/>
      <c r="G37" s="26"/>
      <c r="H37" s="21" t="str">
        <f t="shared" si="0"/>
        <v/>
      </c>
      <c r="I37" s="22" t="str">
        <f t="shared" si="1"/>
        <v/>
      </c>
      <c r="J37" s="37" t="str">
        <f t="shared" si="2"/>
        <v/>
      </c>
      <c r="K37" s="23" t="str">
        <f t="shared" si="3"/>
        <v/>
      </c>
      <c r="L37" s="24" t="str">
        <f t="shared" si="4"/>
        <v/>
      </c>
    </row>
    <row r="38" spans="1:12" x14ac:dyDescent="0.3">
      <c r="A38" s="25"/>
      <c r="B38" s="25"/>
      <c r="C38" s="26"/>
      <c r="D38" s="27"/>
      <c r="E38" s="27"/>
      <c r="F38" s="26"/>
      <c r="G38" s="26"/>
      <c r="H38" s="21" t="str">
        <f t="shared" si="0"/>
        <v/>
      </c>
      <c r="I38" s="22" t="str">
        <f t="shared" si="1"/>
        <v/>
      </c>
      <c r="J38" s="37" t="str">
        <f t="shared" si="2"/>
        <v/>
      </c>
      <c r="K38" s="23" t="str">
        <f t="shared" si="3"/>
        <v/>
      </c>
      <c r="L38" s="24" t="str">
        <f t="shared" si="4"/>
        <v/>
      </c>
    </row>
    <row r="39" spans="1:12" x14ac:dyDescent="0.3">
      <c r="A39" s="25"/>
      <c r="B39" s="25"/>
      <c r="C39" s="26"/>
      <c r="D39" s="27"/>
      <c r="E39" s="27"/>
      <c r="F39" s="26"/>
      <c r="G39" s="26"/>
      <c r="H39" s="21" t="str">
        <f t="shared" si="0"/>
        <v/>
      </c>
      <c r="I39" s="22" t="str">
        <f t="shared" si="1"/>
        <v/>
      </c>
      <c r="J39" s="37" t="str">
        <f t="shared" si="2"/>
        <v/>
      </c>
      <c r="K39" s="23" t="str">
        <f t="shared" si="3"/>
        <v/>
      </c>
      <c r="L39" s="24" t="str">
        <f t="shared" si="4"/>
        <v/>
      </c>
    </row>
    <row r="40" spans="1:12" x14ac:dyDescent="0.3">
      <c r="A40" s="25"/>
      <c r="B40" s="25"/>
      <c r="C40" s="26"/>
      <c r="D40" s="27"/>
      <c r="E40" s="27"/>
      <c r="F40" s="26"/>
      <c r="G40" s="26"/>
      <c r="H40" s="21" t="str">
        <f t="shared" si="0"/>
        <v/>
      </c>
      <c r="I40" s="22" t="str">
        <f t="shared" si="1"/>
        <v/>
      </c>
      <c r="J40" s="37" t="str">
        <f t="shared" si="2"/>
        <v/>
      </c>
      <c r="K40" s="23" t="str">
        <f t="shared" si="3"/>
        <v/>
      </c>
      <c r="L40" s="24" t="str">
        <f t="shared" si="4"/>
        <v/>
      </c>
    </row>
    <row r="41" spans="1:12" x14ac:dyDescent="0.3">
      <c r="A41" s="25"/>
      <c r="B41" s="25"/>
      <c r="C41" s="26"/>
      <c r="D41" s="27"/>
      <c r="E41" s="27"/>
      <c r="F41" s="26"/>
      <c r="G41" s="26"/>
      <c r="H41" s="21" t="str">
        <f t="shared" si="0"/>
        <v/>
      </c>
      <c r="I41" s="22" t="str">
        <f t="shared" si="1"/>
        <v/>
      </c>
      <c r="J41" s="37" t="str">
        <f t="shared" si="2"/>
        <v/>
      </c>
      <c r="K41" s="23" t="str">
        <f t="shared" si="3"/>
        <v/>
      </c>
      <c r="L41" s="24" t="str">
        <f t="shared" si="4"/>
        <v/>
      </c>
    </row>
    <row r="42" spans="1:12" x14ac:dyDescent="0.3">
      <c r="A42" s="25"/>
      <c r="B42" s="25"/>
      <c r="C42" s="26"/>
      <c r="D42" s="27"/>
      <c r="E42" s="27"/>
      <c r="F42" s="26"/>
      <c r="G42" s="26"/>
      <c r="H42" s="21" t="str">
        <f t="shared" si="0"/>
        <v/>
      </c>
      <c r="I42" s="22" t="str">
        <f t="shared" si="1"/>
        <v/>
      </c>
      <c r="J42" s="37" t="str">
        <f t="shared" si="2"/>
        <v/>
      </c>
      <c r="K42" s="23" t="str">
        <f t="shared" si="3"/>
        <v/>
      </c>
      <c r="L42" s="24" t="str">
        <f t="shared" si="4"/>
        <v/>
      </c>
    </row>
    <row r="43" spans="1:12" x14ac:dyDescent="0.3">
      <c r="A43" s="25"/>
      <c r="B43" s="25"/>
      <c r="C43" s="26"/>
      <c r="D43" s="27"/>
      <c r="E43" s="27"/>
      <c r="F43" s="26"/>
      <c r="G43" s="26"/>
      <c r="H43" s="21" t="str">
        <f t="shared" si="0"/>
        <v/>
      </c>
      <c r="I43" s="22" t="str">
        <f t="shared" si="1"/>
        <v/>
      </c>
      <c r="J43" s="37" t="str">
        <f t="shared" si="2"/>
        <v/>
      </c>
      <c r="K43" s="23" t="str">
        <f t="shared" si="3"/>
        <v/>
      </c>
      <c r="L43" s="24" t="str">
        <f t="shared" si="4"/>
        <v/>
      </c>
    </row>
    <row r="44" spans="1:12" x14ac:dyDescent="0.3">
      <c r="A44" s="25"/>
      <c r="B44" s="25"/>
      <c r="C44" s="26"/>
      <c r="D44" s="27"/>
      <c r="E44" s="27"/>
      <c r="F44" s="26"/>
      <c r="G44" s="26"/>
      <c r="H44" s="21" t="str">
        <f t="shared" si="0"/>
        <v/>
      </c>
      <c r="I44" s="22" t="str">
        <f t="shared" si="1"/>
        <v/>
      </c>
      <c r="J44" s="37" t="str">
        <f t="shared" si="2"/>
        <v/>
      </c>
      <c r="K44" s="23" t="str">
        <f t="shared" si="3"/>
        <v/>
      </c>
      <c r="L44" s="24" t="str">
        <f t="shared" si="4"/>
        <v/>
      </c>
    </row>
    <row r="45" spans="1:12" x14ac:dyDescent="0.3">
      <c r="A45" s="25"/>
      <c r="B45" s="25"/>
      <c r="C45" s="26"/>
      <c r="D45" s="27"/>
      <c r="E45" s="27"/>
      <c r="F45" s="26"/>
      <c r="G45" s="26"/>
      <c r="H45" s="21" t="str">
        <f t="shared" si="0"/>
        <v/>
      </c>
      <c r="I45" s="22" t="str">
        <f t="shared" si="1"/>
        <v/>
      </c>
      <c r="J45" s="37" t="str">
        <f t="shared" si="2"/>
        <v/>
      </c>
      <c r="K45" s="23" t="str">
        <f t="shared" si="3"/>
        <v/>
      </c>
      <c r="L45" s="24" t="str">
        <f t="shared" si="4"/>
        <v/>
      </c>
    </row>
    <row r="46" spans="1:12" x14ac:dyDescent="0.3">
      <c r="A46" s="25"/>
      <c r="B46" s="25"/>
      <c r="C46" s="26"/>
      <c r="D46" s="27"/>
      <c r="E46" s="27"/>
      <c r="F46" s="26"/>
      <c r="G46" s="26"/>
      <c r="H46" s="21" t="str">
        <f t="shared" si="0"/>
        <v/>
      </c>
      <c r="I46" s="22" t="str">
        <f t="shared" si="1"/>
        <v/>
      </c>
      <c r="J46" s="37" t="str">
        <f t="shared" si="2"/>
        <v/>
      </c>
      <c r="K46" s="23" t="str">
        <f t="shared" si="3"/>
        <v/>
      </c>
      <c r="L46" s="24" t="str">
        <f t="shared" si="4"/>
        <v/>
      </c>
    </row>
    <row r="47" spans="1:12" x14ac:dyDescent="0.3">
      <c r="A47" s="25"/>
      <c r="B47" s="25"/>
      <c r="C47" s="26"/>
      <c r="D47" s="27"/>
      <c r="E47" s="27"/>
      <c r="F47" s="26"/>
      <c r="G47" s="26"/>
      <c r="H47" s="21" t="str">
        <f t="shared" si="0"/>
        <v/>
      </c>
      <c r="I47" s="22" t="str">
        <f t="shared" si="1"/>
        <v/>
      </c>
      <c r="J47" s="37" t="str">
        <f t="shared" si="2"/>
        <v/>
      </c>
      <c r="K47" s="23" t="str">
        <f t="shared" si="3"/>
        <v/>
      </c>
      <c r="L47" s="24" t="str">
        <f t="shared" si="4"/>
        <v/>
      </c>
    </row>
    <row r="48" spans="1:12" x14ac:dyDescent="0.3">
      <c r="A48" s="25"/>
      <c r="B48" s="25"/>
      <c r="C48" s="26"/>
      <c r="D48" s="27"/>
      <c r="E48" s="27"/>
      <c r="F48" s="26"/>
      <c r="G48" s="26"/>
      <c r="H48" s="21" t="str">
        <f t="shared" si="0"/>
        <v/>
      </c>
      <c r="I48" s="22" t="str">
        <f t="shared" si="1"/>
        <v/>
      </c>
      <c r="J48" s="37" t="str">
        <f t="shared" si="2"/>
        <v/>
      </c>
      <c r="K48" s="23" t="str">
        <f t="shared" si="3"/>
        <v/>
      </c>
      <c r="L48" s="24" t="str">
        <f t="shared" si="4"/>
        <v/>
      </c>
    </row>
    <row r="49" spans="1:12" x14ac:dyDescent="0.3">
      <c r="A49" s="25"/>
      <c r="B49" s="25"/>
      <c r="C49" s="26"/>
      <c r="D49" s="27"/>
      <c r="E49" s="27"/>
      <c r="F49" s="26"/>
      <c r="G49" s="26"/>
      <c r="H49" s="21" t="str">
        <f t="shared" si="0"/>
        <v/>
      </c>
      <c r="I49" s="22" t="str">
        <f t="shared" si="1"/>
        <v/>
      </c>
      <c r="J49" s="37" t="str">
        <f t="shared" si="2"/>
        <v/>
      </c>
      <c r="K49" s="23" t="str">
        <f t="shared" si="3"/>
        <v/>
      </c>
      <c r="L49" s="24" t="str">
        <f t="shared" si="4"/>
        <v/>
      </c>
    </row>
    <row r="50" spans="1:12" x14ac:dyDescent="0.3">
      <c r="A50" s="28" t="s">
        <v>70</v>
      </c>
      <c r="B50" s="28"/>
      <c r="C50" s="29">
        <f>SUBTOTAL(109,C10:C49)</f>
        <v>13000</v>
      </c>
      <c r="D50" s="28"/>
      <c r="E50" s="28"/>
      <c r="F50" s="29">
        <f>SUBTOTAL(109,F10:F49)</f>
        <v>3650</v>
      </c>
      <c r="G50" s="29">
        <f>SUBTOTAL(109,G10:G49)</f>
        <v>1170</v>
      </c>
      <c r="H50" s="29">
        <f ca="1">SUBTOTAL(109,H10:H49)</f>
        <v>9350</v>
      </c>
      <c r="I50" s="28"/>
      <c r="J50" s="28"/>
      <c r="K50" s="28"/>
      <c r="L50" s="28"/>
    </row>
  </sheetData>
  <conditionalFormatting sqref="A10:L49">
    <cfRule type="expression" dxfId="3" priority="1" stopIfTrue="1">
      <formula>$K10="Expired"</formula>
    </cfRule>
    <cfRule type="expression" dxfId="2" priority="2" stopIfTrue="1">
      <formula>AND($K10&lt;&gt;"",OR(AND(ISNUMBER($L10),$L10&gt;=0,$L10&lt;=$C$5),$K10="Runs out before expiry"))</formula>
    </cfRule>
    <cfRule type="expression" dxfId="1" priority="3" stopIfTrue="1">
      <formula>AND($K10&lt;&gt;"",ISNUMBER($L10),$L10&gt;=0,$L10&lt;=$C$6)</formula>
    </cfRule>
  </conditionalFormatting>
  <dataValidations count="4">
    <dataValidation type="decimal" operator="greaterThanOrEqual" allowBlank="1" showInputMessage="1" showErrorMessage="1" errorTitle="Amount" error="Enter a number of US dollars that is 0 or more (no text or minus signs)." promptTitle="US dollars" prompt="Enter 0 or more, e.g. 2000" sqref="C10:C49 F10:F49 G10:G49" xr:uid="{00000000-0002-0000-0100-000000000000}">
      <formula1>0</formula1>
    </dataValidation>
    <dataValidation type="date" allowBlank="1" showInputMessage="1" showErrorMessage="1" errorTitle="Date" error="Enter a real date, e.g. 12 Oct 2026." promptTitle="Date granted" prompt="e.g. 12 Oct 2026" sqref="D10:D49" xr:uid="{00000000-0002-0000-0100-000001000000}">
      <formula1>DATE(2000,1,1)</formula1>
      <formula2>DATE(2100,12,31)</formula2>
    </dataValidation>
    <dataValidation type="date" allowBlank="1" showInputMessage="1" showErrorMessage="1" errorTitle="Expiry date" error="Enter a real date on or after the date granted, e.g. 12 Oct 2027." promptTitle="Expiry date" prompt="Use the date in the provider's billing console" sqref="E10:E49" xr:uid="{00000000-0002-0000-0100-000002000000}">
      <formula1>MAX(DATE(2000,1,1),$D10)</formula1>
      <formula2>DATE(2100,12,31)</formula2>
    </dataValidation>
    <dataValidation type="whole" showErrorMessage="1" errorTitle="Days" error="Enter a whole number of days (0 to 3650)." sqref="C5:C7" xr:uid="{00000000-0002-0000-0100-000003000000}">
      <formula1>0</formula1>
      <formula2>3650</formula2>
    </dataValidation>
  </dataValidations>
  <printOptions horizontalCentered="1"/>
  <pageMargins left="0.4" right="0.4" top="0.5" bottom="0.5" header="0.5" footer="0.5"/>
  <pageSetup fitToHeight="0" orientation="landscape"/>
  <headerFooter>
    <oddFooter>&amp;L&amp;8 Startup credits tracker - reconscribe.com/free-credits/&amp;R&amp;8 Page &amp;P of &amp;N</oddFooter>
  </headerFooter>
  <legacyDrawing r:id="rId1"/>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42"/>
  <sheetViews>
    <sheetView showGridLines="0" workbookViewId="0">
      <pane xSplit="2" ySplit="4" topLeftCell="C5" activePane="bottomRight" state="frozen"/>
      <selection pane="topRight"/>
      <selection pane="bottomLeft"/>
      <selection pane="bottomRight"/>
    </sheetView>
  </sheetViews>
  <sheetFormatPr defaultRowHeight="14.4" x14ac:dyDescent="0.3"/>
  <cols>
    <col min="1" max="1" width="20" customWidth="1"/>
    <col min="2" max="2" width="32" customWidth="1"/>
    <col min="3" max="3" width="24" customWidth="1"/>
    <col min="4" max="4" width="56" customWidth="1"/>
    <col min="5" max="5" width="15" customWidth="1"/>
    <col min="6" max="6" width="13" customWidth="1"/>
    <col min="7" max="7" width="44" customWidth="1"/>
    <col min="8" max="8" width="11" customWidth="1"/>
    <col min="9" max="9" width="9" customWidth="1"/>
    <col min="10" max="10" width="15" customWidth="1"/>
    <col min="11" max="11" width="36" customWidth="1"/>
    <col min="12" max="12" width="13" customWidth="1"/>
  </cols>
  <sheetData>
    <row r="1" spans="1:12" ht="30" customHeight="1" x14ac:dyDescent="0.5">
      <c r="A1" s="1" t="s">
        <v>71</v>
      </c>
    </row>
    <row r="2" spans="1:12" x14ac:dyDescent="0.3">
      <c r="A2" s="2" t="s">
        <v>72</v>
      </c>
    </row>
    <row r="4" spans="1:12" ht="46.05" customHeight="1" x14ac:dyDescent="0.3">
      <c r="A4" s="17" t="s">
        <v>52</v>
      </c>
      <c r="B4" s="17" t="s">
        <v>53</v>
      </c>
      <c r="C4" s="17" t="s">
        <v>73</v>
      </c>
      <c r="D4" s="17" t="s">
        <v>74</v>
      </c>
      <c r="E4" s="17" t="s">
        <v>75</v>
      </c>
      <c r="F4" s="17" t="s">
        <v>76</v>
      </c>
      <c r="G4" s="17" t="s">
        <v>77</v>
      </c>
      <c r="H4" s="17" t="s">
        <v>78</v>
      </c>
      <c r="I4" s="17" t="s">
        <v>79</v>
      </c>
      <c r="J4" s="17" t="s">
        <v>62</v>
      </c>
      <c r="K4" s="17" t="s">
        <v>80</v>
      </c>
      <c r="L4" s="17" t="s">
        <v>81</v>
      </c>
    </row>
    <row r="5" spans="1:12" ht="48" customHeight="1" x14ac:dyDescent="0.3">
      <c r="A5" s="30" t="s">
        <v>82</v>
      </c>
      <c r="B5" s="30" t="s">
        <v>83</v>
      </c>
      <c r="C5" s="30" t="s">
        <v>84</v>
      </c>
      <c r="D5" s="30" t="s">
        <v>85</v>
      </c>
      <c r="E5" s="31"/>
      <c r="F5" s="31"/>
      <c r="G5" s="30" t="s">
        <v>86</v>
      </c>
      <c r="H5" s="30" t="s">
        <v>87</v>
      </c>
      <c r="I5" s="30" t="s">
        <v>88</v>
      </c>
      <c r="J5" s="30" t="s">
        <v>89</v>
      </c>
      <c r="K5" s="32" t="s">
        <v>90</v>
      </c>
      <c r="L5" s="33">
        <v>46307</v>
      </c>
    </row>
    <row r="6" spans="1:12" ht="48" customHeight="1" x14ac:dyDescent="0.3">
      <c r="A6" s="30" t="s">
        <v>91</v>
      </c>
      <c r="B6" s="30" t="s">
        <v>92</v>
      </c>
      <c r="C6" s="30" t="s">
        <v>93</v>
      </c>
      <c r="D6" s="30" t="s">
        <v>94</v>
      </c>
      <c r="E6" s="31">
        <v>12000</v>
      </c>
      <c r="F6" s="31">
        <v>100000</v>
      </c>
      <c r="G6" s="30" t="s">
        <v>95</v>
      </c>
      <c r="H6" s="30" t="s">
        <v>87</v>
      </c>
      <c r="I6" s="30" t="s">
        <v>88</v>
      </c>
      <c r="J6" s="30" t="s">
        <v>89</v>
      </c>
      <c r="K6" s="32" t="s">
        <v>96</v>
      </c>
      <c r="L6" s="33">
        <v>46307</v>
      </c>
    </row>
    <row r="7" spans="1:12" ht="48" customHeight="1" x14ac:dyDescent="0.3">
      <c r="A7" s="30" t="s">
        <v>97</v>
      </c>
      <c r="B7" s="30" t="s">
        <v>98</v>
      </c>
      <c r="C7" s="30" t="s">
        <v>99</v>
      </c>
      <c r="D7" s="30" t="s">
        <v>100</v>
      </c>
      <c r="E7" s="31">
        <v>100</v>
      </c>
      <c r="F7" s="31">
        <v>100</v>
      </c>
      <c r="G7" s="30" t="s">
        <v>101</v>
      </c>
      <c r="H7" s="30" t="s">
        <v>88</v>
      </c>
      <c r="I7" s="30" t="s">
        <v>88</v>
      </c>
      <c r="J7" s="30" t="s">
        <v>89</v>
      </c>
      <c r="K7" s="32" t="s">
        <v>102</v>
      </c>
      <c r="L7" s="33">
        <v>46307</v>
      </c>
    </row>
    <row r="8" spans="1:12" ht="61.95" customHeight="1" x14ac:dyDescent="0.3">
      <c r="A8" s="30" t="s">
        <v>97</v>
      </c>
      <c r="B8" s="30" t="s">
        <v>103</v>
      </c>
      <c r="C8" s="30" t="s">
        <v>104</v>
      </c>
      <c r="D8" s="30" t="s">
        <v>105</v>
      </c>
      <c r="E8" s="31">
        <v>500</v>
      </c>
      <c r="F8" s="31">
        <v>120000</v>
      </c>
      <c r="G8" s="30" t="s">
        <v>106</v>
      </c>
      <c r="H8" s="30" t="s">
        <v>88</v>
      </c>
      <c r="I8" s="30" t="s">
        <v>88</v>
      </c>
      <c r="J8" s="30" t="s">
        <v>89</v>
      </c>
      <c r="K8" s="32" t="s">
        <v>107</v>
      </c>
      <c r="L8" s="33">
        <v>46307</v>
      </c>
    </row>
    <row r="9" spans="1:12" ht="48" customHeight="1" x14ac:dyDescent="0.3">
      <c r="A9" s="30" t="s">
        <v>108</v>
      </c>
      <c r="B9" s="30" t="s">
        <v>109</v>
      </c>
      <c r="C9" s="30" t="s">
        <v>110</v>
      </c>
      <c r="D9" s="30" t="s">
        <v>111</v>
      </c>
      <c r="E9" s="31">
        <v>10000</v>
      </c>
      <c r="F9" s="31">
        <v>10000</v>
      </c>
      <c r="G9" s="30" t="s">
        <v>86</v>
      </c>
      <c r="H9" s="30" t="s">
        <v>87</v>
      </c>
      <c r="I9" s="30" t="s">
        <v>88</v>
      </c>
      <c r="J9" s="30" t="s">
        <v>89</v>
      </c>
      <c r="K9" s="32" t="s">
        <v>112</v>
      </c>
      <c r="L9" s="33">
        <v>46307</v>
      </c>
    </row>
    <row r="10" spans="1:12" ht="48" customHeight="1" x14ac:dyDescent="0.3">
      <c r="A10" s="30" t="s">
        <v>108</v>
      </c>
      <c r="B10" s="30" t="s">
        <v>113</v>
      </c>
      <c r="C10" s="30" t="s">
        <v>84</v>
      </c>
      <c r="D10" s="30" t="s">
        <v>114</v>
      </c>
      <c r="E10" s="31"/>
      <c r="F10" s="31"/>
      <c r="G10" s="30" t="s">
        <v>86</v>
      </c>
      <c r="H10" s="30" t="s">
        <v>87</v>
      </c>
      <c r="I10" s="30" t="s">
        <v>88</v>
      </c>
      <c r="J10" s="30" t="s">
        <v>89</v>
      </c>
      <c r="K10" s="32" t="s">
        <v>115</v>
      </c>
      <c r="L10" s="33">
        <v>46307</v>
      </c>
    </row>
    <row r="11" spans="1:12" ht="48" customHeight="1" x14ac:dyDescent="0.3">
      <c r="A11" s="30" t="s">
        <v>116</v>
      </c>
      <c r="B11" s="30" t="s">
        <v>117</v>
      </c>
      <c r="C11" s="30" t="s">
        <v>104</v>
      </c>
      <c r="D11" s="30" t="s">
        <v>118</v>
      </c>
      <c r="E11" s="31"/>
      <c r="F11" s="31">
        <v>120000</v>
      </c>
      <c r="G11" s="30" t="s">
        <v>119</v>
      </c>
      <c r="H11" s="30" t="s">
        <v>87</v>
      </c>
      <c r="I11" s="30" t="s">
        <v>120</v>
      </c>
      <c r="J11" s="30" t="s">
        <v>121</v>
      </c>
      <c r="K11" s="32" t="s">
        <v>122</v>
      </c>
      <c r="L11" s="33">
        <v>46307</v>
      </c>
    </row>
    <row r="12" spans="1:12" ht="61.95" customHeight="1" x14ac:dyDescent="0.3">
      <c r="A12" s="30" t="s">
        <v>123</v>
      </c>
      <c r="B12" s="30" t="s">
        <v>124</v>
      </c>
      <c r="C12" s="30" t="s">
        <v>125</v>
      </c>
      <c r="D12" s="30" t="s">
        <v>126</v>
      </c>
      <c r="E12" s="31"/>
      <c r="F12" s="31"/>
      <c r="G12" s="30" t="s">
        <v>127</v>
      </c>
      <c r="H12" s="30" t="s">
        <v>128</v>
      </c>
      <c r="I12" s="30" t="s">
        <v>88</v>
      </c>
      <c r="J12" s="30" t="s">
        <v>89</v>
      </c>
      <c r="K12" s="32" t="s">
        <v>129</v>
      </c>
      <c r="L12" s="33">
        <v>46307</v>
      </c>
    </row>
    <row r="13" spans="1:12" ht="61.95" customHeight="1" x14ac:dyDescent="0.3">
      <c r="A13" s="30" t="s">
        <v>123</v>
      </c>
      <c r="B13" s="30" t="s">
        <v>130</v>
      </c>
      <c r="C13" s="30" t="s">
        <v>110</v>
      </c>
      <c r="D13" s="30" t="s">
        <v>131</v>
      </c>
      <c r="E13" s="31">
        <v>1000</v>
      </c>
      <c r="F13" s="31">
        <v>200000</v>
      </c>
      <c r="G13" s="30" t="s">
        <v>132</v>
      </c>
      <c r="H13" s="30" t="s">
        <v>88</v>
      </c>
      <c r="I13" s="30" t="s">
        <v>88</v>
      </c>
      <c r="J13" s="30" t="s">
        <v>89</v>
      </c>
      <c r="K13" s="32" t="s">
        <v>133</v>
      </c>
      <c r="L13" s="33">
        <v>46307</v>
      </c>
    </row>
    <row r="14" spans="1:12" ht="48" customHeight="1" x14ac:dyDescent="0.3">
      <c r="A14" s="30" t="s">
        <v>123</v>
      </c>
      <c r="B14" s="30" t="s">
        <v>134</v>
      </c>
      <c r="C14" s="30" t="s">
        <v>135</v>
      </c>
      <c r="D14" s="30" t="s">
        <v>136</v>
      </c>
      <c r="E14" s="31"/>
      <c r="F14" s="31"/>
      <c r="G14" s="30" t="s">
        <v>86</v>
      </c>
      <c r="H14" s="30" t="s">
        <v>87</v>
      </c>
      <c r="I14" s="30" t="s">
        <v>88</v>
      </c>
      <c r="J14" s="30" t="s">
        <v>89</v>
      </c>
      <c r="K14" s="32" t="s">
        <v>137</v>
      </c>
      <c r="L14" s="33">
        <v>46307</v>
      </c>
    </row>
    <row r="15" spans="1:12" ht="48" customHeight="1" x14ac:dyDescent="0.3">
      <c r="A15" s="30" t="s">
        <v>123</v>
      </c>
      <c r="B15" s="30" t="s">
        <v>138</v>
      </c>
      <c r="C15" s="30" t="s">
        <v>139</v>
      </c>
      <c r="D15" s="30" t="s">
        <v>140</v>
      </c>
      <c r="E15" s="31"/>
      <c r="F15" s="31"/>
      <c r="G15" s="30" t="s">
        <v>86</v>
      </c>
      <c r="H15" s="30" t="s">
        <v>86</v>
      </c>
      <c r="I15" s="30" t="s">
        <v>88</v>
      </c>
      <c r="J15" s="30" t="s">
        <v>89</v>
      </c>
      <c r="K15" s="32" t="s">
        <v>141</v>
      </c>
      <c r="L15" s="33">
        <v>46307</v>
      </c>
    </row>
    <row r="16" spans="1:12" ht="61.95" customHeight="1" x14ac:dyDescent="0.3">
      <c r="A16" s="30" t="s">
        <v>123</v>
      </c>
      <c r="B16" s="30" t="s">
        <v>142</v>
      </c>
      <c r="C16" s="30" t="s">
        <v>143</v>
      </c>
      <c r="D16" s="30" t="s">
        <v>144</v>
      </c>
      <c r="E16" s="31">
        <v>100</v>
      </c>
      <c r="F16" s="31">
        <v>200</v>
      </c>
      <c r="G16" s="30" t="s">
        <v>86</v>
      </c>
      <c r="H16" s="30" t="s">
        <v>87</v>
      </c>
      <c r="I16" s="30" t="s">
        <v>88</v>
      </c>
      <c r="J16" s="30" t="s">
        <v>145</v>
      </c>
      <c r="K16" s="32" t="s">
        <v>146</v>
      </c>
      <c r="L16" s="33">
        <v>46307</v>
      </c>
    </row>
    <row r="17" spans="1:12" ht="61.95" customHeight="1" x14ac:dyDescent="0.3">
      <c r="A17" s="30" t="s">
        <v>123</v>
      </c>
      <c r="B17" s="30" t="s">
        <v>147</v>
      </c>
      <c r="C17" s="30" t="s">
        <v>148</v>
      </c>
      <c r="D17" s="30" t="s">
        <v>149</v>
      </c>
      <c r="E17" s="31"/>
      <c r="F17" s="31">
        <v>1000000</v>
      </c>
      <c r="G17" s="30" t="s">
        <v>150</v>
      </c>
      <c r="H17" s="30" t="s">
        <v>87</v>
      </c>
      <c r="I17" s="30" t="s">
        <v>120</v>
      </c>
      <c r="J17" s="30" t="s">
        <v>120</v>
      </c>
      <c r="K17" s="32" t="s">
        <v>151</v>
      </c>
      <c r="L17" s="33">
        <v>46307</v>
      </c>
    </row>
    <row r="18" spans="1:12" ht="48" customHeight="1" x14ac:dyDescent="0.3">
      <c r="A18" s="30" t="s">
        <v>123</v>
      </c>
      <c r="B18" s="30" t="s">
        <v>152</v>
      </c>
      <c r="C18" s="30" t="s">
        <v>153</v>
      </c>
      <c r="D18" s="30" t="s">
        <v>154</v>
      </c>
      <c r="E18" s="31"/>
      <c r="F18" s="31">
        <v>300000</v>
      </c>
      <c r="G18" s="30" t="s">
        <v>155</v>
      </c>
      <c r="H18" s="30" t="s">
        <v>128</v>
      </c>
      <c r="I18" s="30" t="s">
        <v>86</v>
      </c>
      <c r="J18" s="30" t="s">
        <v>89</v>
      </c>
      <c r="K18" s="32" t="s">
        <v>156</v>
      </c>
      <c r="L18" s="33">
        <v>46307</v>
      </c>
    </row>
    <row r="19" spans="1:12" ht="48" customHeight="1" x14ac:dyDescent="0.3">
      <c r="A19" s="30" t="s">
        <v>123</v>
      </c>
      <c r="B19" s="30" t="s">
        <v>157</v>
      </c>
      <c r="C19" s="30" t="s">
        <v>153</v>
      </c>
      <c r="D19" s="30" t="s">
        <v>158</v>
      </c>
      <c r="E19" s="31">
        <v>1000</v>
      </c>
      <c r="F19" s="31">
        <v>5000</v>
      </c>
      <c r="G19" s="30" t="s">
        <v>159</v>
      </c>
      <c r="H19" s="30" t="s">
        <v>87</v>
      </c>
      <c r="I19" s="30" t="s">
        <v>120</v>
      </c>
      <c r="J19" s="30" t="s">
        <v>89</v>
      </c>
      <c r="K19" s="32" t="s">
        <v>160</v>
      </c>
      <c r="L19" s="33">
        <v>46307</v>
      </c>
    </row>
    <row r="20" spans="1:12" ht="61.95" customHeight="1" x14ac:dyDescent="0.3">
      <c r="A20" s="30" t="s">
        <v>123</v>
      </c>
      <c r="B20" s="30" t="s">
        <v>161</v>
      </c>
      <c r="C20" s="30" t="s">
        <v>110</v>
      </c>
      <c r="D20" s="30" t="s">
        <v>162</v>
      </c>
      <c r="E20" s="31">
        <v>960</v>
      </c>
      <c r="F20" s="31">
        <v>14400</v>
      </c>
      <c r="G20" s="30" t="s">
        <v>163</v>
      </c>
      <c r="H20" s="30" t="s">
        <v>87</v>
      </c>
      <c r="I20" s="30" t="s">
        <v>88</v>
      </c>
      <c r="J20" s="30" t="s">
        <v>121</v>
      </c>
      <c r="K20" s="32" t="s">
        <v>164</v>
      </c>
      <c r="L20" s="33">
        <v>46307</v>
      </c>
    </row>
    <row r="21" spans="1:12" ht="48" customHeight="1" x14ac:dyDescent="0.3">
      <c r="A21" s="30" t="s">
        <v>165</v>
      </c>
      <c r="B21" s="30" t="s">
        <v>166</v>
      </c>
      <c r="C21" s="30" t="s">
        <v>167</v>
      </c>
      <c r="D21" s="30" t="s">
        <v>168</v>
      </c>
      <c r="E21" s="31"/>
      <c r="F21" s="31"/>
      <c r="G21" s="30" t="s">
        <v>86</v>
      </c>
      <c r="H21" s="30" t="s">
        <v>86</v>
      </c>
      <c r="I21" s="30" t="s">
        <v>88</v>
      </c>
      <c r="J21" s="30" t="s">
        <v>89</v>
      </c>
      <c r="K21" s="32" t="s">
        <v>169</v>
      </c>
      <c r="L21" s="33">
        <v>46307</v>
      </c>
    </row>
    <row r="22" spans="1:12" ht="48" customHeight="1" x14ac:dyDescent="0.3">
      <c r="A22" s="30" t="s">
        <v>165</v>
      </c>
      <c r="B22" s="30" t="s">
        <v>170</v>
      </c>
      <c r="C22" s="30" t="s">
        <v>171</v>
      </c>
      <c r="D22" s="30" t="s">
        <v>172</v>
      </c>
      <c r="E22" s="31">
        <v>240</v>
      </c>
      <c r="F22" s="31">
        <v>240</v>
      </c>
      <c r="G22" s="30" t="s">
        <v>86</v>
      </c>
      <c r="H22" s="30" t="s">
        <v>86</v>
      </c>
      <c r="I22" s="30" t="s">
        <v>120</v>
      </c>
      <c r="J22" s="30" t="s">
        <v>89</v>
      </c>
      <c r="K22" s="32" t="s">
        <v>173</v>
      </c>
      <c r="L22" s="33">
        <v>46307</v>
      </c>
    </row>
    <row r="23" spans="1:12" ht="48" customHeight="1" x14ac:dyDescent="0.3">
      <c r="A23" s="30" t="s">
        <v>174</v>
      </c>
      <c r="B23" s="30" t="s">
        <v>175</v>
      </c>
      <c r="C23" s="30" t="s">
        <v>110</v>
      </c>
      <c r="D23" s="30" t="s">
        <v>176</v>
      </c>
      <c r="E23" s="31">
        <v>60000</v>
      </c>
      <c r="F23" s="31">
        <v>60000</v>
      </c>
      <c r="G23" s="30" t="s">
        <v>177</v>
      </c>
      <c r="H23" s="30" t="s">
        <v>86</v>
      </c>
      <c r="I23" s="30" t="s">
        <v>88</v>
      </c>
      <c r="J23" s="30" t="s">
        <v>89</v>
      </c>
      <c r="K23" s="32" t="s">
        <v>178</v>
      </c>
      <c r="L23" s="33">
        <v>46307</v>
      </c>
    </row>
    <row r="24" spans="1:12" ht="48" customHeight="1" x14ac:dyDescent="0.3">
      <c r="A24" s="30" t="s">
        <v>179</v>
      </c>
      <c r="B24" s="30" t="s">
        <v>180</v>
      </c>
      <c r="C24" s="30" t="s">
        <v>181</v>
      </c>
      <c r="D24" s="30" t="s">
        <v>182</v>
      </c>
      <c r="E24" s="31"/>
      <c r="F24" s="31">
        <v>20000</v>
      </c>
      <c r="G24" s="30" t="s">
        <v>86</v>
      </c>
      <c r="H24" s="30" t="s">
        <v>87</v>
      </c>
      <c r="I24" s="30" t="s">
        <v>88</v>
      </c>
      <c r="J24" s="30" t="s">
        <v>89</v>
      </c>
      <c r="K24" s="32" t="s">
        <v>183</v>
      </c>
      <c r="L24" s="33">
        <v>46307</v>
      </c>
    </row>
    <row r="25" spans="1:12" ht="61.95" customHeight="1" x14ac:dyDescent="0.3">
      <c r="A25" s="30" t="s">
        <v>179</v>
      </c>
      <c r="B25" s="30" t="s">
        <v>184</v>
      </c>
      <c r="C25" s="30" t="s">
        <v>185</v>
      </c>
      <c r="D25" s="30" t="s">
        <v>186</v>
      </c>
      <c r="E25" s="31"/>
      <c r="F25" s="31">
        <v>3600</v>
      </c>
      <c r="G25" s="30" t="s">
        <v>187</v>
      </c>
      <c r="H25" s="30" t="s">
        <v>128</v>
      </c>
      <c r="I25" s="30" t="s">
        <v>88</v>
      </c>
      <c r="J25" s="30" t="s">
        <v>121</v>
      </c>
      <c r="K25" s="32" t="s">
        <v>188</v>
      </c>
      <c r="L25" s="33">
        <v>46307</v>
      </c>
    </row>
    <row r="26" spans="1:12" ht="48" customHeight="1" x14ac:dyDescent="0.3">
      <c r="A26" s="30" t="s">
        <v>179</v>
      </c>
      <c r="B26" s="30" t="s">
        <v>189</v>
      </c>
      <c r="C26" s="30" t="s">
        <v>153</v>
      </c>
      <c r="D26" s="30" t="s">
        <v>190</v>
      </c>
      <c r="E26" s="31"/>
      <c r="F26" s="31"/>
      <c r="G26" s="30" t="s">
        <v>86</v>
      </c>
      <c r="H26" s="30" t="s">
        <v>87</v>
      </c>
      <c r="I26" s="30" t="s">
        <v>88</v>
      </c>
      <c r="J26" s="30" t="s">
        <v>89</v>
      </c>
      <c r="K26" s="32" t="s">
        <v>191</v>
      </c>
      <c r="L26" s="33">
        <v>46307</v>
      </c>
    </row>
    <row r="27" spans="1:12" ht="48" customHeight="1" x14ac:dyDescent="0.3">
      <c r="A27" s="30" t="s">
        <v>179</v>
      </c>
      <c r="B27" s="30" t="s">
        <v>192</v>
      </c>
      <c r="C27" s="30" t="s">
        <v>84</v>
      </c>
      <c r="D27" s="30" t="s">
        <v>193</v>
      </c>
      <c r="E27" s="31">
        <v>1200</v>
      </c>
      <c r="F27" s="31">
        <v>1200</v>
      </c>
      <c r="G27" s="30" t="s">
        <v>86</v>
      </c>
      <c r="H27" s="30" t="s">
        <v>86</v>
      </c>
      <c r="I27" s="30" t="s">
        <v>88</v>
      </c>
      <c r="J27" s="30" t="s">
        <v>89</v>
      </c>
      <c r="K27" s="32" t="s">
        <v>194</v>
      </c>
      <c r="L27" s="33">
        <v>46307</v>
      </c>
    </row>
    <row r="28" spans="1:12" ht="91.05" customHeight="1" x14ac:dyDescent="0.3">
      <c r="A28" s="30" t="s">
        <v>179</v>
      </c>
      <c r="B28" s="30" t="s">
        <v>195</v>
      </c>
      <c r="C28" s="30" t="s">
        <v>110</v>
      </c>
      <c r="D28" s="30" t="s">
        <v>196</v>
      </c>
      <c r="E28" s="31"/>
      <c r="F28" s="31">
        <v>100000</v>
      </c>
      <c r="G28" s="30" t="s">
        <v>197</v>
      </c>
      <c r="H28" s="30" t="s">
        <v>87</v>
      </c>
      <c r="I28" s="30" t="s">
        <v>88</v>
      </c>
      <c r="J28" s="30" t="s">
        <v>198</v>
      </c>
      <c r="K28" s="32" t="s">
        <v>199</v>
      </c>
      <c r="L28" s="33">
        <v>46310</v>
      </c>
    </row>
    <row r="29" spans="1:12" ht="61.95" customHeight="1" x14ac:dyDescent="0.3">
      <c r="A29" s="30" t="s">
        <v>179</v>
      </c>
      <c r="B29" s="30" t="s">
        <v>200</v>
      </c>
      <c r="C29" s="30" t="s">
        <v>201</v>
      </c>
      <c r="D29" s="30" t="s">
        <v>202</v>
      </c>
      <c r="E29" s="31"/>
      <c r="F29" s="31"/>
      <c r="G29" s="30" t="s">
        <v>86</v>
      </c>
      <c r="H29" s="30" t="s">
        <v>87</v>
      </c>
      <c r="I29" s="30" t="s">
        <v>86</v>
      </c>
      <c r="J29" s="30" t="s">
        <v>89</v>
      </c>
      <c r="K29" s="32" t="s">
        <v>203</v>
      </c>
      <c r="L29" s="33">
        <v>46307</v>
      </c>
    </row>
    <row r="30" spans="1:12" ht="48" customHeight="1" x14ac:dyDescent="0.3">
      <c r="A30" s="30" t="s">
        <v>179</v>
      </c>
      <c r="B30" s="30" t="s">
        <v>204</v>
      </c>
      <c r="C30" s="30" t="s">
        <v>181</v>
      </c>
      <c r="D30" s="30" t="s">
        <v>205</v>
      </c>
      <c r="E30" s="31"/>
      <c r="F30" s="31"/>
      <c r="G30" s="30" t="s">
        <v>86</v>
      </c>
      <c r="H30" s="30" t="s">
        <v>88</v>
      </c>
      <c r="I30" s="30" t="s">
        <v>120</v>
      </c>
      <c r="J30" s="30" t="s">
        <v>121</v>
      </c>
      <c r="K30" s="32" t="s">
        <v>206</v>
      </c>
      <c r="L30" s="33">
        <v>46307</v>
      </c>
    </row>
    <row r="31" spans="1:12" ht="48" customHeight="1" x14ac:dyDescent="0.3">
      <c r="A31" s="30" t="s">
        <v>179</v>
      </c>
      <c r="B31" s="30" t="s">
        <v>207</v>
      </c>
      <c r="C31" s="30" t="s">
        <v>181</v>
      </c>
      <c r="D31" s="30" t="s">
        <v>208</v>
      </c>
      <c r="E31" s="31">
        <v>1000</v>
      </c>
      <c r="F31" s="31">
        <v>1000</v>
      </c>
      <c r="G31" s="30" t="s">
        <v>86</v>
      </c>
      <c r="H31" s="30" t="s">
        <v>87</v>
      </c>
      <c r="I31" s="30" t="s">
        <v>88</v>
      </c>
      <c r="J31" s="30" t="s">
        <v>89</v>
      </c>
      <c r="K31" s="32" t="s">
        <v>209</v>
      </c>
      <c r="L31" s="33">
        <v>46307</v>
      </c>
    </row>
    <row r="32" spans="1:12" ht="61.95" customHeight="1" x14ac:dyDescent="0.3">
      <c r="A32" s="30" t="s">
        <v>179</v>
      </c>
      <c r="B32" s="30" t="s">
        <v>210</v>
      </c>
      <c r="C32" s="30" t="s">
        <v>211</v>
      </c>
      <c r="D32" s="30" t="s">
        <v>212</v>
      </c>
      <c r="E32" s="31">
        <v>100</v>
      </c>
      <c r="F32" s="31">
        <v>500</v>
      </c>
      <c r="G32" s="30" t="s">
        <v>213</v>
      </c>
      <c r="H32" s="30" t="s">
        <v>86</v>
      </c>
      <c r="I32" s="30" t="s">
        <v>88</v>
      </c>
      <c r="J32" s="30" t="s">
        <v>89</v>
      </c>
      <c r="K32" s="32" t="s">
        <v>214</v>
      </c>
      <c r="L32" s="33">
        <v>46307</v>
      </c>
    </row>
    <row r="33" spans="1:12" ht="48" customHeight="1" x14ac:dyDescent="0.3">
      <c r="A33" s="30" t="s">
        <v>215</v>
      </c>
      <c r="B33" s="30" t="s">
        <v>216</v>
      </c>
      <c r="C33" s="30" t="s">
        <v>217</v>
      </c>
      <c r="D33" s="30" t="s">
        <v>218</v>
      </c>
      <c r="E33" s="31">
        <v>99</v>
      </c>
      <c r="F33" s="31">
        <v>99</v>
      </c>
      <c r="G33" s="30" t="s">
        <v>86</v>
      </c>
      <c r="H33" s="30" t="s">
        <v>128</v>
      </c>
      <c r="I33" s="30" t="s">
        <v>88</v>
      </c>
      <c r="J33" s="30" t="s">
        <v>89</v>
      </c>
      <c r="K33" s="32" t="s">
        <v>219</v>
      </c>
      <c r="L33" s="33">
        <v>46307</v>
      </c>
    </row>
    <row r="34" spans="1:12" ht="33" customHeight="1" x14ac:dyDescent="0.3">
      <c r="A34" s="30" t="s">
        <v>220</v>
      </c>
      <c r="B34" s="30" t="s">
        <v>221</v>
      </c>
      <c r="C34" s="30" t="s">
        <v>153</v>
      </c>
      <c r="D34" s="30" t="s">
        <v>222</v>
      </c>
      <c r="E34" s="31"/>
      <c r="F34" s="31"/>
      <c r="G34" s="30" t="s">
        <v>86</v>
      </c>
      <c r="H34" s="30" t="s">
        <v>87</v>
      </c>
      <c r="I34" s="30" t="s">
        <v>88</v>
      </c>
      <c r="J34" s="30" t="s">
        <v>89</v>
      </c>
      <c r="K34" s="32" t="s">
        <v>223</v>
      </c>
      <c r="L34" s="33">
        <v>46307</v>
      </c>
    </row>
    <row r="35" spans="1:12" ht="48" customHeight="1" x14ac:dyDescent="0.3">
      <c r="A35" s="30" t="s">
        <v>220</v>
      </c>
      <c r="B35" s="30" t="s">
        <v>224</v>
      </c>
      <c r="C35" s="30" t="s">
        <v>93</v>
      </c>
      <c r="D35" s="30" t="s">
        <v>225</v>
      </c>
      <c r="E35" s="31"/>
      <c r="F35" s="31"/>
      <c r="G35" s="30" t="s">
        <v>226</v>
      </c>
      <c r="H35" s="30" t="s">
        <v>88</v>
      </c>
      <c r="I35" s="30" t="s">
        <v>88</v>
      </c>
      <c r="J35" s="30" t="s">
        <v>89</v>
      </c>
      <c r="K35" s="32" t="s">
        <v>227</v>
      </c>
      <c r="L35" s="33">
        <v>46307</v>
      </c>
    </row>
    <row r="36" spans="1:12" ht="48" customHeight="1" x14ac:dyDescent="0.3">
      <c r="A36" s="30" t="s">
        <v>228</v>
      </c>
      <c r="B36" s="30" t="s">
        <v>229</v>
      </c>
      <c r="C36" s="30" t="s">
        <v>110</v>
      </c>
      <c r="D36" s="30" t="s">
        <v>230</v>
      </c>
      <c r="E36" s="31"/>
      <c r="F36" s="31"/>
      <c r="G36" s="30" t="s">
        <v>231</v>
      </c>
      <c r="H36" s="30" t="s">
        <v>87</v>
      </c>
      <c r="I36" s="30" t="s">
        <v>120</v>
      </c>
      <c r="J36" s="30" t="s">
        <v>89</v>
      </c>
      <c r="K36" s="32" t="s">
        <v>232</v>
      </c>
      <c r="L36" s="33">
        <v>46307</v>
      </c>
    </row>
    <row r="37" spans="1:12" ht="61.95" customHeight="1" x14ac:dyDescent="0.3">
      <c r="A37" s="30" t="s">
        <v>233</v>
      </c>
      <c r="B37" s="30" t="s">
        <v>234</v>
      </c>
      <c r="C37" s="30" t="s">
        <v>104</v>
      </c>
      <c r="D37" s="30" t="s">
        <v>235</v>
      </c>
      <c r="E37" s="31"/>
      <c r="F37" s="31"/>
      <c r="G37" s="30" t="s">
        <v>236</v>
      </c>
      <c r="H37" s="30" t="s">
        <v>128</v>
      </c>
      <c r="I37" s="30" t="s">
        <v>88</v>
      </c>
      <c r="J37" s="30" t="s">
        <v>89</v>
      </c>
      <c r="K37" s="32" t="s">
        <v>237</v>
      </c>
      <c r="L37" s="33">
        <v>46307</v>
      </c>
    </row>
    <row r="38" spans="1:12" ht="91.05" customHeight="1" x14ac:dyDescent="0.3">
      <c r="A38" s="30" t="s">
        <v>238</v>
      </c>
      <c r="B38" s="30" t="s">
        <v>239</v>
      </c>
      <c r="C38" s="30" t="s">
        <v>93</v>
      </c>
      <c r="D38" s="30" t="s">
        <v>240</v>
      </c>
      <c r="E38" s="31"/>
      <c r="F38" s="31"/>
      <c r="G38" s="30" t="s">
        <v>241</v>
      </c>
      <c r="H38" s="30" t="s">
        <v>87</v>
      </c>
      <c r="I38" s="30" t="s">
        <v>88</v>
      </c>
      <c r="J38" s="30" t="s">
        <v>89</v>
      </c>
      <c r="K38" s="32" t="s">
        <v>242</v>
      </c>
      <c r="L38" s="33">
        <v>46308</v>
      </c>
    </row>
    <row r="39" spans="1:12" ht="61.95" customHeight="1" x14ac:dyDescent="0.3">
      <c r="A39" s="30" t="s">
        <v>238</v>
      </c>
      <c r="B39" s="30" t="s">
        <v>243</v>
      </c>
      <c r="C39" s="30" t="s">
        <v>153</v>
      </c>
      <c r="D39" s="30" t="s">
        <v>244</v>
      </c>
      <c r="E39" s="31"/>
      <c r="F39" s="31"/>
      <c r="G39" s="30" t="s">
        <v>86</v>
      </c>
      <c r="H39" s="30" t="s">
        <v>87</v>
      </c>
      <c r="I39" s="30" t="s">
        <v>88</v>
      </c>
      <c r="J39" s="30" t="s">
        <v>145</v>
      </c>
      <c r="K39" s="32" t="s">
        <v>245</v>
      </c>
      <c r="L39" s="33">
        <v>46307</v>
      </c>
    </row>
    <row r="40" spans="1:12" ht="48" customHeight="1" x14ac:dyDescent="0.3">
      <c r="A40" s="30" t="s">
        <v>246</v>
      </c>
      <c r="B40" s="30" t="s">
        <v>247</v>
      </c>
      <c r="C40" s="30" t="s">
        <v>93</v>
      </c>
      <c r="D40" s="30" t="s">
        <v>248</v>
      </c>
      <c r="E40" s="31"/>
      <c r="F40" s="31"/>
      <c r="G40" s="30" t="s">
        <v>249</v>
      </c>
      <c r="H40" s="30" t="s">
        <v>87</v>
      </c>
      <c r="I40" s="30" t="s">
        <v>88</v>
      </c>
      <c r="J40" s="30" t="s">
        <v>89</v>
      </c>
      <c r="K40" s="32" t="s">
        <v>250</v>
      </c>
      <c r="L40" s="33">
        <v>46307</v>
      </c>
    </row>
    <row r="41" spans="1:12" ht="48" customHeight="1" x14ac:dyDescent="0.3">
      <c r="A41" s="30" t="s">
        <v>251</v>
      </c>
      <c r="B41" s="30" t="s">
        <v>252</v>
      </c>
      <c r="C41" s="30" t="s">
        <v>93</v>
      </c>
      <c r="D41" s="30" t="s">
        <v>253</v>
      </c>
      <c r="E41" s="31"/>
      <c r="F41" s="31"/>
      <c r="G41" s="30" t="s">
        <v>254</v>
      </c>
      <c r="H41" s="30" t="s">
        <v>87</v>
      </c>
      <c r="I41" s="30" t="s">
        <v>88</v>
      </c>
      <c r="J41" s="30" t="s">
        <v>89</v>
      </c>
      <c r="K41" s="32" t="s">
        <v>255</v>
      </c>
      <c r="L41" s="33">
        <v>46307</v>
      </c>
    </row>
    <row r="42" spans="1:12" ht="48" customHeight="1" x14ac:dyDescent="0.3">
      <c r="A42" s="30" t="s">
        <v>256</v>
      </c>
      <c r="B42" s="30" t="s">
        <v>257</v>
      </c>
      <c r="C42" s="30" t="s">
        <v>258</v>
      </c>
      <c r="D42" s="30" t="s">
        <v>259</v>
      </c>
      <c r="E42" s="31"/>
      <c r="F42" s="31"/>
      <c r="G42" s="30" t="s">
        <v>86</v>
      </c>
      <c r="H42" s="30" t="s">
        <v>87</v>
      </c>
      <c r="I42" s="30" t="s">
        <v>88</v>
      </c>
      <c r="J42" s="30" t="s">
        <v>89</v>
      </c>
      <c r="K42" s="32" t="s">
        <v>260</v>
      </c>
      <c r="L42" s="33">
        <v>46307</v>
      </c>
    </row>
    <row r="43" spans="1:12" ht="48" customHeight="1" x14ac:dyDescent="0.3">
      <c r="A43" s="30" t="s">
        <v>261</v>
      </c>
      <c r="B43" s="30" t="s">
        <v>262</v>
      </c>
      <c r="C43" s="30" t="s">
        <v>148</v>
      </c>
      <c r="D43" s="30" t="s">
        <v>263</v>
      </c>
      <c r="E43" s="31"/>
      <c r="F43" s="31">
        <v>100000</v>
      </c>
      <c r="G43" s="30" t="s">
        <v>264</v>
      </c>
      <c r="H43" s="30" t="s">
        <v>87</v>
      </c>
      <c r="I43" s="30" t="s">
        <v>88</v>
      </c>
      <c r="J43" s="30" t="s">
        <v>89</v>
      </c>
      <c r="K43" s="32" t="s">
        <v>265</v>
      </c>
      <c r="L43" s="33">
        <v>46307</v>
      </c>
    </row>
    <row r="44" spans="1:12" ht="61.95" customHeight="1" x14ac:dyDescent="0.3">
      <c r="A44" s="30" t="s">
        <v>266</v>
      </c>
      <c r="B44" s="30" t="s">
        <v>267</v>
      </c>
      <c r="C44" s="30" t="s">
        <v>93</v>
      </c>
      <c r="D44" s="30" t="s">
        <v>268</v>
      </c>
      <c r="E44" s="31"/>
      <c r="F44" s="31">
        <v>27500</v>
      </c>
      <c r="G44" s="30" t="s">
        <v>269</v>
      </c>
      <c r="H44" s="30" t="s">
        <v>87</v>
      </c>
      <c r="I44" s="30" t="s">
        <v>88</v>
      </c>
      <c r="J44" s="30" t="s">
        <v>89</v>
      </c>
      <c r="K44" s="32" t="s">
        <v>270</v>
      </c>
      <c r="L44" s="33">
        <v>46307</v>
      </c>
    </row>
    <row r="45" spans="1:12" ht="61.95" customHeight="1" x14ac:dyDescent="0.3">
      <c r="A45" s="30" t="s">
        <v>271</v>
      </c>
      <c r="B45" s="30" t="s">
        <v>272</v>
      </c>
      <c r="C45" s="30" t="s">
        <v>273</v>
      </c>
      <c r="D45" s="30" t="s">
        <v>274</v>
      </c>
      <c r="E45" s="31"/>
      <c r="F45" s="31"/>
      <c r="G45" s="30" t="s">
        <v>128</v>
      </c>
      <c r="H45" s="30" t="s">
        <v>86</v>
      </c>
      <c r="I45" s="30" t="s">
        <v>88</v>
      </c>
      <c r="J45" s="30" t="s">
        <v>121</v>
      </c>
      <c r="K45" s="32" t="s">
        <v>275</v>
      </c>
      <c r="L45" s="33">
        <v>46307</v>
      </c>
    </row>
    <row r="46" spans="1:12" ht="61.95" customHeight="1" x14ac:dyDescent="0.3">
      <c r="A46" s="30" t="s">
        <v>276</v>
      </c>
      <c r="B46" s="30" t="s">
        <v>277</v>
      </c>
      <c r="C46" s="30" t="s">
        <v>278</v>
      </c>
      <c r="D46" s="30" t="s">
        <v>279</v>
      </c>
      <c r="E46" s="31"/>
      <c r="F46" s="31"/>
      <c r="G46" s="30" t="s">
        <v>86</v>
      </c>
      <c r="H46" s="30" t="s">
        <v>128</v>
      </c>
      <c r="I46" s="30" t="s">
        <v>88</v>
      </c>
      <c r="J46" s="30" t="s">
        <v>120</v>
      </c>
      <c r="K46" s="32" t="s">
        <v>280</v>
      </c>
      <c r="L46" s="33">
        <v>46307</v>
      </c>
    </row>
    <row r="47" spans="1:12" ht="91.05" customHeight="1" x14ac:dyDescent="0.3">
      <c r="A47" s="30" t="s">
        <v>281</v>
      </c>
      <c r="B47" s="30" t="s">
        <v>282</v>
      </c>
      <c r="C47" s="30" t="s">
        <v>283</v>
      </c>
      <c r="D47" s="30" t="s">
        <v>284</v>
      </c>
      <c r="E47" s="31"/>
      <c r="F47" s="31">
        <v>350000</v>
      </c>
      <c r="G47" s="30" t="s">
        <v>285</v>
      </c>
      <c r="H47" s="30" t="s">
        <v>128</v>
      </c>
      <c r="I47" s="30" t="s">
        <v>120</v>
      </c>
      <c r="J47" s="30" t="s">
        <v>89</v>
      </c>
      <c r="K47" s="32" t="s">
        <v>286</v>
      </c>
      <c r="L47" s="33">
        <v>46307</v>
      </c>
    </row>
    <row r="48" spans="1:12" ht="48" customHeight="1" x14ac:dyDescent="0.3">
      <c r="A48" s="30" t="s">
        <v>287</v>
      </c>
      <c r="B48" s="30" t="s">
        <v>288</v>
      </c>
      <c r="C48" s="30" t="s">
        <v>84</v>
      </c>
      <c r="D48" s="30" t="s">
        <v>289</v>
      </c>
      <c r="E48" s="31"/>
      <c r="F48" s="31"/>
      <c r="G48" s="30" t="s">
        <v>86</v>
      </c>
      <c r="H48" s="30" t="s">
        <v>87</v>
      </c>
      <c r="I48" s="30" t="s">
        <v>88</v>
      </c>
      <c r="J48" s="30" t="s">
        <v>89</v>
      </c>
      <c r="K48" s="32" t="s">
        <v>290</v>
      </c>
      <c r="L48" s="33">
        <v>46307</v>
      </c>
    </row>
    <row r="49" spans="1:12" ht="61.95" customHeight="1" x14ac:dyDescent="0.3">
      <c r="A49" s="30" t="s">
        <v>291</v>
      </c>
      <c r="B49" s="30" t="s">
        <v>292</v>
      </c>
      <c r="C49" s="30" t="s">
        <v>125</v>
      </c>
      <c r="D49" s="30" t="s">
        <v>293</v>
      </c>
      <c r="E49" s="31"/>
      <c r="F49" s="31"/>
      <c r="G49" s="30" t="s">
        <v>86</v>
      </c>
      <c r="H49" s="30" t="s">
        <v>87</v>
      </c>
      <c r="I49" s="30" t="s">
        <v>88</v>
      </c>
      <c r="J49" s="30" t="s">
        <v>89</v>
      </c>
      <c r="K49" s="32" t="s">
        <v>294</v>
      </c>
      <c r="L49" s="33">
        <v>46307</v>
      </c>
    </row>
    <row r="50" spans="1:12" ht="48" customHeight="1" x14ac:dyDescent="0.3">
      <c r="A50" s="30" t="s">
        <v>291</v>
      </c>
      <c r="B50" s="30" t="s">
        <v>295</v>
      </c>
      <c r="C50" s="30" t="s">
        <v>153</v>
      </c>
      <c r="D50" s="30" t="s">
        <v>296</v>
      </c>
      <c r="E50" s="31"/>
      <c r="F50" s="31"/>
      <c r="G50" s="30" t="s">
        <v>86</v>
      </c>
      <c r="H50" s="30" t="s">
        <v>87</v>
      </c>
      <c r="I50" s="30" t="s">
        <v>88</v>
      </c>
      <c r="J50" s="30" t="s">
        <v>89</v>
      </c>
      <c r="K50" s="32" t="s">
        <v>297</v>
      </c>
      <c r="L50" s="33">
        <v>46307</v>
      </c>
    </row>
    <row r="51" spans="1:12" ht="48" customHeight="1" x14ac:dyDescent="0.3">
      <c r="A51" s="30" t="s">
        <v>298</v>
      </c>
      <c r="B51" s="30" t="s">
        <v>299</v>
      </c>
      <c r="C51" s="30" t="s">
        <v>300</v>
      </c>
      <c r="D51" s="30" t="s">
        <v>301</v>
      </c>
      <c r="E51" s="31"/>
      <c r="F51" s="31"/>
      <c r="G51" s="30" t="s">
        <v>86</v>
      </c>
      <c r="H51" s="30" t="s">
        <v>86</v>
      </c>
      <c r="I51" s="30" t="s">
        <v>120</v>
      </c>
      <c r="J51" s="30" t="s">
        <v>89</v>
      </c>
      <c r="K51" s="32" t="s">
        <v>302</v>
      </c>
      <c r="L51" s="33">
        <v>46307</v>
      </c>
    </row>
    <row r="52" spans="1:12" ht="48" customHeight="1" x14ac:dyDescent="0.3">
      <c r="A52" s="30" t="s">
        <v>303</v>
      </c>
      <c r="B52" s="30" t="s">
        <v>304</v>
      </c>
      <c r="C52" s="30" t="s">
        <v>305</v>
      </c>
      <c r="D52" s="30" t="s">
        <v>306</v>
      </c>
      <c r="E52" s="31">
        <v>5</v>
      </c>
      <c r="F52" s="31">
        <v>5</v>
      </c>
      <c r="G52" s="30" t="s">
        <v>86</v>
      </c>
      <c r="H52" s="30" t="s">
        <v>88</v>
      </c>
      <c r="I52" s="30" t="s">
        <v>88</v>
      </c>
      <c r="J52" s="30" t="s">
        <v>145</v>
      </c>
      <c r="K52" s="32" t="s">
        <v>307</v>
      </c>
      <c r="L52" s="33">
        <v>46307</v>
      </c>
    </row>
    <row r="53" spans="1:12" ht="76.05" customHeight="1" x14ac:dyDescent="0.3">
      <c r="A53" s="30" t="s">
        <v>308</v>
      </c>
      <c r="B53" s="30" t="s">
        <v>309</v>
      </c>
      <c r="C53" s="30" t="s">
        <v>93</v>
      </c>
      <c r="D53" s="30" t="s">
        <v>310</v>
      </c>
      <c r="E53" s="31"/>
      <c r="F53" s="31"/>
      <c r="G53" s="30" t="s">
        <v>311</v>
      </c>
      <c r="H53" s="30" t="s">
        <v>87</v>
      </c>
      <c r="I53" s="30" t="s">
        <v>88</v>
      </c>
      <c r="J53" s="30" t="s">
        <v>89</v>
      </c>
      <c r="K53" s="32" t="s">
        <v>312</v>
      </c>
      <c r="L53" s="33">
        <v>46307</v>
      </c>
    </row>
    <row r="54" spans="1:12" ht="61.95" customHeight="1" x14ac:dyDescent="0.3">
      <c r="A54" s="30" t="s">
        <v>313</v>
      </c>
      <c r="B54" s="30" t="s">
        <v>314</v>
      </c>
      <c r="C54" s="30" t="s">
        <v>104</v>
      </c>
      <c r="D54" s="30" t="s">
        <v>315</v>
      </c>
      <c r="E54" s="31">
        <v>1000</v>
      </c>
      <c r="F54" s="31">
        <v>50000</v>
      </c>
      <c r="G54" s="30" t="s">
        <v>316</v>
      </c>
      <c r="H54" s="30" t="s">
        <v>87</v>
      </c>
      <c r="I54" s="30" t="s">
        <v>88</v>
      </c>
      <c r="J54" s="30" t="s">
        <v>89</v>
      </c>
      <c r="K54" s="32" t="s">
        <v>317</v>
      </c>
      <c r="L54" s="33">
        <v>46307</v>
      </c>
    </row>
    <row r="55" spans="1:12" ht="48" customHeight="1" x14ac:dyDescent="0.3">
      <c r="A55" s="30" t="s">
        <v>318</v>
      </c>
      <c r="B55" s="30" t="s">
        <v>319</v>
      </c>
      <c r="C55" s="30" t="s">
        <v>110</v>
      </c>
      <c r="D55" s="30" t="s">
        <v>320</v>
      </c>
      <c r="E55" s="31"/>
      <c r="F55" s="31"/>
      <c r="G55" s="30" t="s">
        <v>321</v>
      </c>
      <c r="H55" s="30" t="s">
        <v>87</v>
      </c>
      <c r="I55" s="30" t="s">
        <v>88</v>
      </c>
      <c r="J55" s="30" t="s">
        <v>89</v>
      </c>
      <c r="K55" s="32" t="s">
        <v>322</v>
      </c>
      <c r="L55" s="33">
        <v>46307</v>
      </c>
    </row>
    <row r="56" spans="1:12" ht="61.95" customHeight="1" x14ac:dyDescent="0.3">
      <c r="A56" s="30" t="s">
        <v>323</v>
      </c>
      <c r="B56" s="30" t="s">
        <v>324</v>
      </c>
      <c r="C56" s="30" t="s">
        <v>325</v>
      </c>
      <c r="D56" s="30" t="s">
        <v>326</v>
      </c>
      <c r="E56" s="31">
        <v>0</v>
      </c>
      <c r="F56" s="31">
        <v>10000</v>
      </c>
      <c r="G56" s="30" t="s">
        <v>327</v>
      </c>
      <c r="H56" s="30" t="s">
        <v>87</v>
      </c>
      <c r="I56" s="30" t="s">
        <v>88</v>
      </c>
      <c r="J56" s="30" t="s">
        <v>89</v>
      </c>
      <c r="K56" s="32" t="s">
        <v>328</v>
      </c>
      <c r="L56" s="33">
        <v>46307</v>
      </c>
    </row>
    <row r="57" spans="1:12" ht="48" customHeight="1" x14ac:dyDescent="0.3">
      <c r="A57" s="30" t="s">
        <v>329</v>
      </c>
      <c r="B57" s="30" t="s">
        <v>330</v>
      </c>
      <c r="C57" s="30" t="s">
        <v>153</v>
      </c>
      <c r="D57" s="30" t="s">
        <v>331</v>
      </c>
      <c r="E57" s="31"/>
      <c r="F57" s="31"/>
      <c r="G57" s="30" t="s">
        <v>86</v>
      </c>
      <c r="H57" s="30" t="s">
        <v>87</v>
      </c>
      <c r="I57" s="30" t="s">
        <v>86</v>
      </c>
      <c r="J57" s="30" t="s">
        <v>89</v>
      </c>
      <c r="K57" s="32" t="s">
        <v>332</v>
      </c>
      <c r="L57" s="33">
        <v>46307</v>
      </c>
    </row>
    <row r="58" spans="1:12" ht="61.95" customHeight="1" x14ac:dyDescent="0.3">
      <c r="A58" s="30" t="s">
        <v>329</v>
      </c>
      <c r="B58" s="30" t="s">
        <v>333</v>
      </c>
      <c r="C58" s="30" t="s">
        <v>110</v>
      </c>
      <c r="D58" s="30" t="s">
        <v>334</v>
      </c>
      <c r="E58" s="31">
        <v>10000</v>
      </c>
      <c r="F58" s="31">
        <v>350000</v>
      </c>
      <c r="G58" s="30" t="s">
        <v>335</v>
      </c>
      <c r="H58" s="30" t="s">
        <v>88</v>
      </c>
      <c r="I58" s="30" t="s">
        <v>88</v>
      </c>
      <c r="J58" s="30" t="s">
        <v>145</v>
      </c>
      <c r="K58" s="32" t="s">
        <v>336</v>
      </c>
      <c r="L58" s="33">
        <v>46307</v>
      </c>
    </row>
    <row r="59" spans="1:12" ht="48" customHeight="1" x14ac:dyDescent="0.3">
      <c r="A59" s="30" t="s">
        <v>329</v>
      </c>
      <c r="B59" s="30" t="s">
        <v>337</v>
      </c>
      <c r="C59" s="30" t="s">
        <v>338</v>
      </c>
      <c r="D59" s="30" t="s">
        <v>339</v>
      </c>
      <c r="E59" s="31"/>
      <c r="F59" s="31"/>
      <c r="G59" s="30" t="s">
        <v>86</v>
      </c>
      <c r="H59" s="30" t="s">
        <v>86</v>
      </c>
      <c r="I59" s="30" t="s">
        <v>88</v>
      </c>
      <c r="J59" s="30" t="s">
        <v>89</v>
      </c>
      <c r="K59" s="32" t="s">
        <v>340</v>
      </c>
      <c r="L59" s="33">
        <v>46307</v>
      </c>
    </row>
    <row r="60" spans="1:12" ht="61.95" customHeight="1" x14ac:dyDescent="0.3">
      <c r="A60" s="30" t="s">
        <v>329</v>
      </c>
      <c r="B60" s="30" t="s">
        <v>341</v>
      </c>
      <c r="C60" s="30" t="s">
        <v>143</v>
      </c>
      <c r="D60" s="30" t="s">
        <v>342</v>
      </c>
      <c r="E60" s="31"/>
      <c r="F60" s="31"/>
      <c r="G60" s="30" t="s">
        <v>86</v>
      </c>
      <c r="H60" s="30" t="s">
        <v>86</v>
      </c>
      <c r="I60" s="30" t="s">
        <v>88</v>
      </c>
      <c r="J60" s="30" t="s">
        <v>89</v>
      </c>
      <c r="K60" s="32" t="s">
        <v>343</v>
      </c>
      <c r="L60" s="33">
        <v>46307</v>
      </c>
    </row>
    <row r="61" spans="1:12" ht="61.95" customHeight="1" x14ac:dyDescent="0.3">
      <c r="A61" s="30" t="s">
        <v>329</v>
      </c>
      <c r="B61" s="30" t="s">
        <v>344</v>
      </c>
      <c r="C61" s="30" t="s">
        <v>84</v>
      </c>
      <c r="D61" s="30" t="s">
        <v>345</v>
      </c>
      <c r="E61" s="31"/>
      <c r="F61" s="31"/>
      <c r="G61" s="30" t="s">
        <v>86</v>
      </c>
      <c r="H61" s="30" t="s">
        <v>87</v>
      </c>
      <c r="I61" s="30" t="s">
        <v>88</v>
      </c>
      <c r="J61" s="30" t="s">
        <v>89</v>
      </c>
      <c r="K61" s="32" t="s">
        <v>346</v>
      </c>
      <c r="L61" s="33">
        <v>46307</v>
      </c>
    </row>
    <row r="62" spans="1:12" ht="48" customHeight="1" x14ac:dyDescent="0.3">
      <c r="A62" s="30" t="s">
        <v>329</v>
      </c>
      <c r="B62" s="30" t="s">
        <v>347</v>
      </c>
      <c r="C62" s="30" t="s">
        <v>153</v>
      </c>
      <c r="D62" s="30" t="s">
        <v>348</v>
      </c>
      <c r="E62" s="31"/>
      <c r="F62" s="31"/>
      <c r="G62" s="30" t="s">
        <v>349</v>
      </c>
      <c r="H62" s="30" t="s">
        <v>87</v>
      </c>
      <c r="I62" s="30" t="s">
        <v>88</v>
      </c>
      <c r="J62" s="30" t="s">
        <v>89</v>
      </c>
      <c r="K62" s="32" t="s">
        <v>350</v>
      </c>
      <c r="L62" s="33">
        <v>46307</v>
      </c>
    </row>
    <row r="63" spans="1:12" ht="33" customHeight="1" x14ac:dyDescent="0.3">
      <c r="A63" s="30" t="s">
        <v>351</v>
      </c>
      <c r="B63" s="30" t="s">
        <v>352</v>
      </c>
      <c r="C63" s="30" t="s">
        <v>353</v>
      </c>
      <c r="D63" s="30" t="s">
        <v>354</v>
      </c>
      <c r="E63" s="31"/>
      <c r="F63" s="31"/>
      <c r="G63" s="30" t="s">
        <v>86</v>
      </c>
      <c r="H63" s="30" t="s">
        <v>87</v>
      </c>
      <c r="I63" s="30" t="s">
        <v>120</v>
      </c>
      <c r="J63" s="30" t="s">
        <v>89</v>
      </c>
      <c r="K63" s="32" t="s">
        <v>355</v>
      </c>
      <c r="L63" s="33">
        <v>46307</v>
      </c>
    </row>
    <row r="64" spans="1:12" ht="48" customHeight="1" x14ac:dyDescent="0.3">
      <c r="A64" s="30" t="s">
        <v>356</v>
      </c>
      <c r="B64" s="30" t="s">
        <v>357</v>
      </c>
      <c r="C64" s="30" t="s">
        <v>358</v>
      </c>
      <c r="D64" s="30" t="s">
        <v>359</v>
      </c>
      <c r="E64" s="31"/>
      <c r="F64" s="31"/>
      <c r="G64" s="30" t="s">
        <v>360</v>
      </c>
      <c r="H64" s="30" t="s">
        <v>87</v>
      </c>
      <c r="I64" s="30" t="s">
        <v>120</v>
      </c>
      <c r="J64" s="30" t="s">
        <v>89</v>
      </c>
      <c r="K64" s="32" t="s">
        <v>361</v>
      </c>
      <c r="L64" s="33">
        <v>46307</v>
      </c>
    </row>
    <row r="65" spans="1:12" ht="33" customHeight="1" x14ac:dyDescent="0.3">
      <c r="A65" s="30" t="s">
        <v>362</v>
      </c>
      <c r="B65" s="30" t="s">
        <v>363</v>
      </c>
      <c r="C65" s="30" t="s">
        <v>93</v>
      </c>
      <c r="D65" s="30" t="s">
        <v>364</v>
      </c>
      <c r="E65" s="31"/>
      <c r="F65" s="31"/>
      <c r="G65" s="30" t="s">
        <v>365</v>
      </c>
      <c r="H65" s="30" t="s">
        <v>88</v>
      </c>
      <c r="I65" s="30" t="s">
        <v>88</v>
      </c>
      <c r="J65" s="30" t="s">
        <v>89</v>
      </c>
      <c r="K65" s="32" t="s">
        <v>366</v>
      </c>
      <c r="L65" s="33">
        <v>46307</v>
      </c>
    </row>
    <row r="66" spans="1:12" ht="48" customHeight="1" x14ac:dyDescent="0.3">
      <c r="A66" s="30" t="s">
        <v>367</v>
      </c>
      <c r="B66" s="30" t="s">
        <v>368</v>
      </c>
      <c r="C66" s="30" t="s">
        <v>369</v>
      </c>
      <c r="D66" s="30" t="s">
        <v>370</v>
      </c>
      <c r="E66" s="31"/>
      <c r="F66" s="31"/>
      <c r="G66" s="30" t="s">
        <v>86</v>
      </c>
      <c r="H66" s="30" t="s">
        <v>87</v>
      </c>
      <c r="I66" s="30" t="s">
        <v>88</v>
      </c>
      <c r="J66" s="30" t="s">
        <v>145</v>
      </c>
      <c r="K66" s="32" t="s">
        <v>371</v>
      </c>
      <c r="L66" s="33">
        <v>46307</v>
      </c>
    </row>
    <row r="67" spans="1:12" ht="48" customHeight="1" x14ac:dyDescent="0.3">
      <c r="A67" s="30" t="s">
        <v>367</v>
      </c>
      <c r="B67" s="30" t="s">
        <v>372</v>
      </c>
      <c r="C67" s="30" t="s">
        <v>104</v>
      </c>
      <c r="D67" s="30" t="s">
        <v>373</v>
      </c>
      <c r="E67" s="31"/>
      <c r="F67" s="31">
        <v>3000</v>
      </c>
      <c r="G67" s="30" t="s">
        <v>374</v>
      </c>
      <c r="H67" s="30" t="s">
        <v>87</v>
      </c>
      <c r="I67" s="30" t="s">
        <v>120</v>
      </c>
      <c r="J67" s="30" t="s">
        <v>121</v>
      </c>
      <c r="K67" s="32" t="s">
        <v>375</v>
      </c>
      <c r="L67" s="33">
        <v>46307</v>
      </c>
    </row>
    <row r="68" spans="1:12" ht="91.05" customHeight="1" x14ac:dyDescent="0.3">
      <c r="A68" s="30" t="s">
        <v>376</v>
      </c>
      <c r="B68" s="30" t="s">
        <v>377</v>
      </c>
      <c r="C68" s="30" t="s">
        <v>358</v>
      </c>
      <c r="D68" s="30" t="s">
        <v>378</v>
      </c>
      <c r="E68" s="31"/>
      <c r="F68" s="31">
        <v>200000</v>
      </c>
      <c r="G68" s="30" t="s">
        <v>379</v>
      </c>
      <c r="H68" s="30" t="s">
        <v>88</v>
      </c>
      <c r="I68" s="30" t="s">
        <v>88</v>
      </c>
      <c r="J68" s="30" t="s">
        <v>89</v>
      </c>
      <c r="K68" s="32" t="s">
        <v>380</v>
      </c>
      <c r="L68" s="33">
        <v>46307</v>
      </c>
    </row>
    <row r="69" spans="1:12" ht="61.95" customHeight="1" x14ac:dyDescent="0.3">
      <c r="A69" s="30" t="s">
        <v>376</v>
      </c>
      <c r="B69" s="30" t="s">
        <v>381</v>
      </c>
      <c r="C69" s="30" t="s">
        <v>382</v>
      </c>
      <c r="D69" s="30" t="s">
        <v>383</v>
      </c>
      <c r="E69" s="31"/>
      <c r="F69" s="31"/>
      <c r="G69" s="30" t="s">
        <v>86</v>
      </c>
      <c r="H69" s="30" t="s">
        <v>87</v>
      </c>
      <c r="I69" s="30" t="s">
        <v>88</v>
      </c>
      <c r="J69" s="30" t="s">
        <v>89</v>
      </c>
      <c r="K69" s="32" t="s">
        <v>384</v>
      </c>
      <c r="L69" s="33">
        <v>46307</v>
      </c>
    </row>
    <row r="70" spans="1:12" ht="48" customHeight="1" x14ac:dyDescent="0.3">
      <c r="A70" s="30" t="s">
        <v>385</v>
      </c>
      <c r="B70" s="30" t="s">
        <v>386</v>
      </c>
      <c r="C70" s="30" t="s">
        <v>125</v>
      </c>
      <c r="D70" s="30" t="s">
        <v>387</v>
      </c>
      <c r="E70" s="31"/>
      <c r="F70" s="31"/>
      <c r="G70" s="30" t="s">
        <v>86</v>
      </c>
      <c r="H70" s="30" t="s">
        <v>87</v>
      </c>
      <c r="I70" s="30" t="s">
        <v>88</v>
      </c>
      <c r="J70" s="30" t="s">
        <v>89</v>
      </c>
      <c r="K70" s="32" t="s">
        <v>388</v>
      </c>
      <c r="L70" s="33">
        <v>46307</v>
      </c>
    </row>
    <row r="71" spans="1:12" ht="48" customHeight="1" x14ac:dyDescent="0.3">
      <c r="A71" s="30" t="s">
        <v>389</v>
      </c>
      <c r="B71" s="30" t="s">
        <v>390</v>
      </c>
      <c r="C71" s="30" t="s">
        <v>93</v>
      </c>
      <c r="D71" s="30" t="s">
        <v>391</v>
      </c>
      <c r="E71" s="31">
        <v>0</v>
      </c>
      <c r="F71" s="31">
        <v>100000</v>
      </c>
      <c r="G71" s="30" t="s">
        <v>392</v>
      </c>
      <c r="H71" s="30" t="s">
        <v>87</v>
      </c>
      <c r="I71" s="30" t="s">
        <v>88</v>
      </c>
      <c r="J71" s="30" t="s">
        <v>89</v>
      </c>
      <c r="K71" s="32" t="s">
        <v>393</v>
      </c>
      <c r="L71" s="33">
        <v>46307</v>
      </c>
    </row>
    <row r="72" spans="1:12" ht="48" customHeight="1" x14ac:dyDescent="0.3">
      <c r="A72" s="30" t="s">
        <v>394</v>
      </c>
      <c r="B72" s="30" t="s">
        <v>395</v>
      </c>
      <c r="C72" s="30" t="s">
        <v>396</v>
      </c>
      <c r="D72" s="30" t="s">
        <v>397</v>
      </c>
      <c r="E72" s="31"/>
      <c r="F72" s="31"/>
      <c r="G72" s="30" t="s">
        <v>398</v>
      </c>
      <c r="H72" s="30" t="s">
        <v>87</v>
      </c>
      <c r="I72" s="30" t="s">
        <v>120</v>
      </c>
      <c r="J72" s="30" t="s">
        <v>89</v>
      </c>
      <c r="K72" s="32" t="s">
        <v>399</v>
      </c>
      <c r="L72" s="33">
        <v>46307</v>
      </c>
    </row>
    <row r="73" spans="1:12" ht="48" customHeight="1" x14ac:dyDescent="0.3">
      <c r="A73" s="30" t="s">
        <v>400</v>
      </c>
      <c r="B73" s="30" t="s">
        <v>401</v>
      </c>
      <c r="C73" s="30" t="s">
        <v>110</v>
      </c>
      <c r="D73" s="30" t="s">
        <v>402</v>
      </c>
      <c r="E73" s="31">
        <v>1000</v>
      </c>
      <c r="F73" s="31">
        <v>100000</v>
      </c>
      <c r="G73" s="30" t="s">
        <v>403</v>
      </c>
      <c r="H73" s="30" t="s">
        <v>87</v>
      </c>
      <c r="I73" s="30" t="s">
        <v>120</v>
      </c>
      <c r="J73" s="30" t="s">
        <v>89</v>
      </c>
      <c r="K73" s="32" t="s">
        <v>404</v>
      </c>
      <c r="L73" s="33">
        <v>46307</v>
      </c>
    </row>
    <row r="74" spans="1:12" ht="61.95" customHeight="1" x14ac:dyDescent="0.3">
      <c r="A74" s="30" t="s">
        <v>405</v>
      </c>
      <c r="B74" s="30" t="s">
        <v>406</v>
      </c>
      <c r="C74" s="30" t="s">
        <v>407</v>
      </c>
      <c r="D74" s="30" t="s">
        <v>408</v>
      </c>
      <c r="E74" s="31"/>
      <c r="F74" s="31"/>
      <c r="G74" s="30" t="s">
        <v>409</v>
      </c>
      <c r="H74" s="30" t="s">
        <v>128</v>
      </c>
      <c r="I74" s="30" t="s">
        <v>88</v>
      </c>
      <c r="J74" s="30" t="s">
        <v>89</v>
      </c>
      <c r="K74" s="32" t="s">
        <v>410</v>
      </c>
      <c r="L74" s="33">
        <v>46307</v>
      </c>
    </row>
    <row r="75" spans="1:12" ht="61.95" customHeight="1" x14ac:dyDescent="0.3">
      <c r="A75" s="30" t="s">
        <v>405</v>
      </c>
      <c r="B75" s="30" t="s">
        <v>411</v>
      </c>
      <c r="C75" s="30" t="s">
        <v>278</v>
      </c>
      <c r="D75" s="30" t="s">
        <v>412</v>
      </c>
      <c r="E75" s="31"/>
      <c r="F75" s="31"/>
      <c r="G75" s="30" t="s">
        <v>413</v>
      </c>
      <c r="H75" s="30" t="s">
        <v>128</v>
      </c>
      <c r="I75" s="30" t="s">
        <v>88</v>
      </c>
      <c r="J75" s="30" t="s">
        <v>89</v>
      </c>
      <c r="K75" s="32" t="s">
        <v>414</v>
      </c>
      <c r="L75" s="33">
        <v>46307</v>
      </c>
    </row>
    <row r="76" spans="1:12" ht="61.95" customHeight="1" x14ac:dyDescent="0.3">
      <c r="A76" s="30" t="s">
        <v>415</v>
      </c>
      <c r="B76" s="30" t="s">
        <v>416</v>
      </c>
      <c r="C76" s="30" t="s">
        <v>417</v>
      </c>
      <c r="D76" s="30" t="s">
        <v>418</v>
      </c>
      <c r="E76" s="31"/>
      <c r="F76" s="31"/>
      <c r="G76" s="30" t="s">
        <v>419</v>
      </c>
      <c r="H76" s="30" t="s">
        <v>128</v>
      </c>
      <c r="I76" s="30" t="s">
        <v>88</v>
      </c>
      <c r="J76" s="30" t="s">
        <v>145</v>
      </c>
      <c r="K76" s="32" t="s">
        <v>420</v>
      </c>
      <c r="L76" s="33">
        <v>46307</v>
      </c>
    </row>
    <row r="77" spans="1:12" ht="61.95" customHeight="1" x14ac:dyDescent="0.3">
      <c r="A77" s="30" t="s">
        <v>421</v>
      </c>
      <c r="B77" s="30" t="s">
        <v>422</v>
      </c>
      <c r="C77" s="30" t="s">
        <v>99</v>
      </c>
      <c r="D77" s="30" t="s">
        <v>423</v>
      </c>
      <c r="E77" s="31">
        <v>5</v>
      </c>
      <c r="F77" s="31">
        <v>5</v>
      </c>
      <c r="G77" s="30" t="s">
        <v>86</v>
      </c>
      <c r="H77" s="30" t="s">
        <v>88</v>
      </c>
      <c r="I77" s="30" t="s">
        <v>88</v>
      </c>
      <c r="J77" s="30" t="s">
        <v>145</v>
      </c>
      <c r="K77" s="32" t="s">
        <v>424</v>
      </c>
      <c r="L77" s="33">
        <v>46307</v>
      </c>
    </row>
    <row r="78" spans="1:12" ht="61.95" customHeight="1" x14ac:dyDescent="0.3">
      <c r="A78" s="30" t="s">
        <v>421</v>
      </c>
      <c r="B78" s="30" t="s">
        <v>425</v>
      </c>
      <c r="C78" s="30" t="s">
        <v>110</v>
      </c>
      <c r="D78" s="30" t="s">
        <v>426</v>
      </c>
      <c r="E78" s="31"/>
      <c r="F78" s="31"/>
      <c r="G78" s="30" t="s">
        <v>427</v>
      </c>
      <c r="H78" s="30" t="s">
        <v>88</v>
      </c>
      <c r="I78" s="30" t="s">
        <v>88</v>
      </c>
      <c r="J78" s="30" t="s">
        <v>145</v>
      </c>
      <c r="K78" s="32" t="s">
        <v>428</v>
      </c>
      <c r="L78" s="33">
        <v>46307</v>
      </c>
    </row>
    <row r="79" spans="1:12" ht="48" customHeight="1" x14ac:dyDescent="0.3">
      <c r="A79" s="30" t="s">
        <v>429</v>
      </c>
      <c r="B79" s="30" t="s">
        <v>430</v>
      </c>
      <c r="C79" s="30" t="s">
        <v>84</v>
      </c>
      <c r="D79" s="30" t="s">
        <v>431</v>
      </c>
      <c r="E79" s="31"/>
      <c r="F79" s="31"/>
      <c r="G79" s="30" t="s">
        <v>86</v>
      </c>
      <c r="H79" s="30" t="s">
        <v>87</v>
      </c>
      <c r="I79" s="30" t="s">
        <v>88</v>
      </c>
      <c r="J79" s="30" t="s">
        <v>89</v>
      </c>
      <c r="K79" s="32" t="s">
        <v>432</v>
      </c>
      <c r="L79" s="33">
        <v>46307</v>
      </c>
    </row>
    <row r="80" spans="1:12" ht="48" customHeight="1" x14ac:dyDescent="0.3">
      <c r="A80" s="30" t="s">
        <v>433</v>
      </c>
      <c r="B80" s="30" t="s">
        <v>434</v>
      </c>
      <c r="C80" s="30" t="s">
        <v>283</v>
      </c>
      <c r="D80" s="30" t="s">
        <v>435</v>
      </c>
      <c r="E80" s="31">
        <v>0</v>
      </c>
      <c r="F80" s="31"/>
      <c r="G80" s="30" t="s">
        <v>436</v>
      </c>
      <c r="H80" s="30" t="s">
        <v>88</v>
      </c>
      <c r="I80" s="30" t="s">
        <v>120</v>
      </c>
      <c r="J80" s="30" t="s">
        <v>89</v>
      </c>
      <c r="K80" s="32" t="s">
        <v>437</v>
      </c>
      <c r="L80" s="33">
        <v>46307</v>
      </c>
    </row>
    <row r="81" spans="1:12" ht="61.95" customHeight="1" x14ac:dyDescent="0.3">
      <c r="A81" s="30" t="s">
        <v>438</v>
      </c>
      <c r="B81" s="30" t="s">
        <v>439</v>
      </c>
      <c r="C81" s="30" t="s">
        <v>110</v>
      </c>
      <c r="D81" s="30" t="s">
        <v>440</v>
      </c>
      <c r="E81" s="31"/>
      <c r="F81" s="31"/>
      <c r="G81" s="30" t="s">
        <v>86</v>
      </c>
      <c r="H81" s="30" t="s">
        <v>128</v>
      </c>
      <c r="I81" s="30" t="s">
        <v>88</v>
      </c>
      <c r="J81" s="30" t="s">
        <v>145</v>
      </c>
      <c r="K81" s="32" t="s">
        <v>441</v>
      </c>
      <c r="L81" s="33">
        <v>46307</v>
      </c>
    </row>
    <row r="82" spans="1:12" ht="61.95" customHeight="1" x14ac:dyDescent="0.3">
      <c r="A82" s="30" t="s">
        <v>442</v>
      </c>
      <c r="B82" s="30" t="s">
        <v>443</v>
      </c>
      <c r="C82" s="30" t="s">
        <v>110</v>
      </c>
      <c r="D82" s="30" t="s">
        <v>444</v>
      </c>
      <c r="E82" s="31">
        <v>5000</v>
      </c>
      <c r="F82" s="31">
        <v>100000</v>
      </c>
      <c r="G82" s="30" t="s">
        <v>445</v>
      </c>
      <c r="H82" s="30" t="s">
        <v>87</v>
      </c>
      <c r="I82" s="30" t="s">
        <v>88</v>
      </c>
      <c r="J82" s="30" t="s">
        <v>89</v>
      </c>
      <c r="K82" s="32" t="s">
        <v>446</v>
      </c>
      <c r="L82" s="33">
        <v>46307</v>
      </c>
    </row>
    <row r="83" spans="1:12" ht="61.95" customHeight="1" x14ac:dyDescent="0.3">
      <c r="A83" s="30" t="s">
        <v>447</v>
      </c>
      <c r="B83" s="30" t="s">
        <v>448</v>
      </c>
      <c r="C83" s="30" t="s">
        <v>104</v>
      </c>
      <c r="D83" s="30" t="s">
        <v>449</v>
      </c>
      <c r="E83" s="31">
        <v>1000</v>
      </c>
      <c r="F83" s="31">
        <v>1000</v>
      </c>
      <c r="G83" s="30" t="s">
        <v>86</v>
      </c>
      <c r="H83" s="30" t="s">
        <v>88</v>
      </c>
      <c r="I83" s="30" t="s">
        <v>120</v>
      </c>
      <c r="J83" s="30" t="s">
        <v>121</v>
      </c>
      <c r="K83" s="32" t="s">
        <v>450</v>
      </c>
      <c r="L83" s="33">
        <v>46307</v>
      </c>
    </row>
    <row r="84" spans="1:12" ht="48" customHeight="1" x14ac:dyDescent="0.3">
      <c r="A84" s="30" t="s">
        <v>451</v>
      </c>
      <c r="B84" s="30" t="s">
        <v>452</v>
      </c>
      <c r="C84" s="30" t="s">
        <v>104</v>
      </c>
      <c r="D84" s="30" t="s">
        <v>453</v>
      </c>
      <c r="E84" s="31">
        <v>5500</v>
      </c>
      <c r="F84" s="31">
        <v>5500</v>
      </c>
      <c r="G84" s="30" t="s">
        <v>86</v>
      </c>
      <c r="H84" s="30" t="s">
        <v>87</v>
      </c>
      <c r="I84" s="30" t="s">
        <v>88</v>
      </c>
      <c r="J84" s="30" t="s">
        <v>89</v>
      </c>
      <c r="K84" s="32" t="s">
        <v>454</v>
      </c>
      <c r="L84" s="33">
        <v>46308</v>
      </c>
    </row>
    <row r="85" spans="1:12" ht="48" customHeight="1" x14ac:dyDescent="0.3">
      <c r="A85" s="30" t="s">
        <v>455</v>
      </c>
      <c r="B85" s="30" t="s">
        <v>456</v>
      </c>
      <c r="C85" s="30" t="s">
        <v>457</v>
      </c>
      <c r="D85" s="30" t="s">
        <v>458</v>
      </c>
      <c r="E85" s="31"/>
      <c r="F85" s="31"/>
      <c r="G85" s="30" t="s">
        <v>86</v>
      </c>
      <c r="H85" s="30" t="s">
        <v>87</v>
      </c>
      <c r="I85" s="30" t="s">
        <v>88</v>
      </c>
      <c r="J85" s="30" t="s">
        <v>89</v>
      </c>
      <c r="K85" s="32" t="s">
        <v>459</v>
      </c>
      <c r="L85" s="33">
        <v>46307</v>
      </c>
    </row>
    <row r="86" spans="1:12" ht="61.95" customHeight="1" x14ac:dyDescent="0.3">
      <c r="A86" s="30" t="s">
        <v>460</v>
      </c>
      <c r="B86" s="30" t="s">
        <v>461</v>
      </c>
      <c r="C86" s="30" t="s">
        <v>258</v>
      </c>
      <c r="D86" s="30" t="s">
        <v>462</v>
      </c>
      <c r="E86" s="31"/>
      <c r="F86" s="31"/>
      <c r="G86" s="30" t="s">
        <v>86</v>
      </c>
      <c r="H86" s="30" t="s">
        <v>87</v>
      </c>
      <c r="I86" s="30" t="s">
        <v>120</v>
      </c>
      <c r="J86" s="30" t="s">
        <v>89</v>
      </c>
      <c r="K86" s="32" t="s">
        <v>463</v>
      </c>
      <c r="L86" s="33">
        <v>46307</v>
      </c>
    </row>
    <row r="87" spans="1:12" ht="48" customHeight="1" x14ac:dyDescent="0.3">
      <c r="A87" s="30" t="s">
        <v>464</v>
      </c>
      <c r="B87" s="30" t="s">
        <v>465</v>
      </c>
      <c r="C87" s="30" t="s">
        <v>93</v>
      </c>
      <c r="D87" s="30" t="s">
        <v>466</v>
      </c>
      <c r="E87" s="31"/>
      <c r="F87" s="31"/>
      <c r="G87" s="30" t="s">
        <v>467</v>
      </c>
      <c r="H87" s="30" t="s">
        <v>87</v>
      </c>
      <c r="I87" s="30" t="s">
        <v>120</v>
      </c>
      <c r="J87" s="30" t="s">
        <v>89</v>
      </c>
      <c r="K87" s="32" t="s">
        <v>468</v>
      </c>
      <c r="L87" s="33">
        <v>46307</v>
      </c>
    </row>
    <row r="88" spans="1:12" ht="61.95" customHeight="1" x14ac:dyDescent="0.3">
      <c r="A88" s="30" t="s">
        <v>469</v>
      </c>
      <c r="B88" s="30" t="s">
        <v>470</v>
      </c>
      <c r="C88" s="30" t="s">
        <v>93</v>
      </c>
      <c r="D88" s="30" t="s">
        <v>471</v>
      </c>
      <c r="E88" s="31">
        <v>0</v>
      </c>
      <c r="F88" s="31">
        <v>15000</v>
      </c>
      <c r="G88" s="30" t="s">
        <v>472</v>
      </c>
      <c r="H88" s="30" t="s">
        <v>87</v>
      </c>
      <c r="I88" s="30" t="s">
        <v>88</v>
      </c>
      <c r="J88" s="30" t="s">
        <v>89</v>
      </c>
      <c r="K88" s="32" t="s">
        <v>473</v>
      </c>
      <c r="L88" s="33">
        <v>46307</v>
      </c>
    </row>
    <row r="89" spans="1:12" ht="48" customHeight="1" x14ac:dyDescent="0.3">
      <c r="A89" s="30" t="s">
        <v>474</v>
      </c>
      <c r="B89" s="30" t="s">
        <v>475</v>
      </c>
      <c r="C89" s="30" t="s">
        <v>300</v>
      </c>
      <c r="D89" s="30" t="s">
        <v>476</v>
      </c>
      <c r="E89" s="31"/>
      <c r="F89" s="31"/>
      <c r="G89" s="30" t="s">
        <v>477</v>
      </c>
      <c r="H89" s="30" t="s">
        <v>128</v>
      </c>
      <c r="I89" s="30" t="s">
        <v>88</v>
      </c>
      <c r="J89" s="30" t="s">
        <v>89</v>
      </c>
      <c r="K89" s="32" t="s">
        <v>478</v>
      </c>
      <c r="L89" s="33">
        <v>46307</v>
      </c>
    </row>
    <row r="90" spans="1:12" ht="48" customHeight="1" x14ac:dyDescent="0.3">
      <c r="A90" s="30" t="s">
        <v>479</v>
      </c>
      <c r="B90" s="30" t="s">
        <v>480</v>
      </c>
      <c r="C90" s="30" t="s">
        <v>93</v>
      </c>
      <c r="D90" s="30" t="s">
        <v>481</v>
      </c>
      <c r="E90" s="31">
        <v>0</v>
      </c>
      <c r="F90" s="31">
        <v>360</v>
      </c>
      <c r="G90" s="30" t="s">
        <v>482</v>
      </c>
      <c r="H90" s="30" t="s">
        <v>87</v>
      </c>
      <c r="I90" s="30" t="s">
        <v>88</v>
      </c>
      <c r="J90" s="30" t="s">
        <v>89</v>
      </c>
      <c r="K90" s="32" t="s">
        <v>483</v>
      </c>
      <c r="L90" s="33">
        <v>46307</v>
      </c>
    </row>
    <row r="91" spans="1:12" ht="48" customHeight="1" x14ac:dyDescent="0.3">
      <c r="A91" s="30" t="s">
        <v>484</v>
      </c>
      <c r="B91" s="30" t="s">
        <v>485</v>
      </c>
      <c r="C91" s="30" t="s">
        <v>84</v>
      </c>
      <c r="D91" s="30" t="s">
        <v>486</v>
      </c>
      <c r="E91" s="31">
        <v>120</v>
      </c>
      <c r="F91" s="31">
        <v>120</v>
      </c>
      <c r="G91" s="30" t="s">
        <v>86</v>
      </c>
      <c r="H91" s="30" t="s">
        <v>86</v>
      </c>
      <c r="I91" s="30" t="s">
        <v>88</v>
      </c>
      <c r="J91" s="30" t="s">
        <v>89</v>
      </c>
      <c r="K91" s="32" t="s">
        <v>487</v>
      </c>
      <c r="L91" s="33">
        <v>46307</v>
      </c>
    </row>
    <row r="92" spans="1:12" ht="61.95" customHeight="1" x14ac:dyDescent="0.3">
      <c r="A92" s="30" t="s">
        <v>484</v>
      </c>
      <c r="B92" s="30" t="s">
        <v>488</v>
      </c>
      <c r="C92" s="30" t="s">
        <v>489</v>
      </c>
      <c r="D92" s="30" t="s">
        <v>490</v>
      </c>
      <c r="E92" s="31">
        <v>120</v>
      </c>
      <c r="F92" s="31">
        <v>120</v>
      </c>
      <c r="G92" s="30" t="s">
        <v>491</v>
      </c>
      <c r="H92" s="30" t="s">
        <v>86</v>
      </c>
      <c r="I92" s="30" t="s">
        <v>88</v>
      </c>
      <c r="J92" s="30" t="s">
        <v>89</v>
      </c>
      <c r="K92" s="32" t="s">
        <v>487</v>
      </c>
      <c r="L92" s="33">
        <v>46307</v>
      </c>
    </row>
    <row r="93" spans="1:12" ht="48" customHeight="1" x14ac:dyDescent="0.3">
      <c r="A93" s="30" t="s">
        <v>484</v>
      </c>
      <c r="B93" s="30" t="s">
        <v>492</v>
      </c>
      <c r="C93" s="30" t="s">
        <v>493</v>
      </c>
      <c r="D93" s="30" t="s">
        <v>494</v>
      </c>
      <c r="E93" s="31"/>
      <c r="F93" s="31"/>
      <c r="G93" s="30" t="s">
        <v>86</v>
      </c>
      <c r="H93" s="30" t="s">
        <v>86</v>
      </c>
      <c r="I93" s="30" t="s">
        <v>88</v>
      </c>
      <c r="J93" s="30" t="s">
        <v>89</v>
      </c>
      <c r="K93" s="32" t="s">
        <v>495</v>
      </c>
      <c r="L93" s="33">
        <v>46307</v>
      </c>
    </row>
    <row r="94" spans="1:12" ht="48" customHeight="1" x14ac:dyDescent="0.3">
      <c r="A94" s="30" t="s">
        <v>484</v>
      </c>
      <c r="B94" s="30" t="s">
        <v>496</v>
      </c>
      <c r="C94" s="30" t="s">
        <v>497</v>
      </c>
      <c r="D94" s="30" t="s">
        <v>498</v>
      </c>
      <c r="E94" s="31"/>
      <c r="F94" s="31"/>
      <c r="G94" s="30" t="s">
        <v>86</v>
      </c>
      <c r="H94" s="30" t="s">
        <v>86</v>
      </c>
      <c r="I94" s="30" t="s">
        <v>88</v>
      </c>
      <c r="J94" s="30" t="s">
        <v>145</v>
      </c>
      <c r="K94" s="32" t="s">
        <v>499</v>
      </c>
      <c r="L94" s="33">
        <v>46308</v>
      </c>
    </row>
    <row r="95" spans="1:12" ht="61.95" customHeight="1" x14ac:dyDescent="0.3">
      <c r="A95" s="30" t="s">
        <v>484</v>
      </c>
      <c r="B95" s="30" t="s">
        <v>500</v>
      </c>
      <c r="C95" s="30" t="s">
        <v>171</v>
      </c>
      <c r="D95" s="30" t="s">
        <v>501</v>
      </c>
      <c r="E95" s="31"/>
      <c r="F95" s="31"/>
      <c r="G95" s="30" t="s">
        <v>502</v>
      </c>
      <c r="H95" s="30" t="s">
        <v>86</v>
      </c>
      <c r="I95" s="30" t="s">
        <v>88</v>
      </c>
      <c r="J95" s="30" t="s">
        <v>145</v>
      </c>
      <c r="K95" s="32" t="s">
        <v>503</v>
      </c>
      <c r="L95" s="33">
        <v>46308</v>
      </c>
    </row>
    <row r="96" spans="1:12" ht="48" customHeight="1" x14ac:dyDescent="0.3">
      <c r="A96" s="30" t="s">
        <v>484</v>
      </c>
      <c r="B96" s="30" t="s">
        <v>504</v>
      </c>
      <c r="C96" s="30" t="s">
        <v>93</v>
      </c>
      <c r="D96" s="30" t="s">
        <v>505</v>
      </c>
      <c r="E96" s="31">
        <v>0</v>
      </c>
      <c r="F96" s="31">
        <v>10000</v>
      </c>
      <c r="G96" s="30" t="s">
        <v>506</v>
      </c>
      <c r="H96" s="30" t="s">
        <v>88</v>
      </c>
      <c r="I96" s="30" t="s">
        <v>88</v>
      </c>
      <c r="J96" s="30" t="s">
        <v>89</v>
      </c>
      <c r="K96" s="32" t="s">
        <v>507</v>
      </c>
      <c r="L96" s="33">
        <v>46308</v>
      </c>
    </row>
    <row r="97" spans="1:12" ht="48" customHeight="1" x14ac:dyDescent="0.3">
      <c r="A97" s="30" t="s">
        <v>484</v>
      </c>
      <c r="B97" s="30" t="s">
        <v>508</v>
      </c>
      <c r="C97" s="30" t="s">
        <v>84</v>
      </c>
      <c r="D97" s="30" t="s">
        <v>509</v>
      </c>
      <c r="E97" s="31"/>
      <c r="F97" s="31">
        <v>20000</v>
      </c>
      <c r="G97" s="30" t="s">
        <v>510</v>
      </c>
      <c r="H97" s="30" t="s">
        <v>128</v>
      </c>
      <c r="I97" s="30" t="s">
        <v>88</v>
      </c>
      <c r="J97" s="30" t="s">
        <v>89</v>
      </c>
      <c r="K97" s="32" t="s">
        <v>511</v>
      </c>
      <c r="L97" s="33">
        <v>46307</v>
      </c>
    </row>
    <row r="98" spans="1:12" ht="61.95" customHeight="1" x14ac:dyDescent="0.3">
      <c r="A98" s="30" t="s">
        <v>484</v>
      </c>
      <c r="B98" s="30" t="s">
        <v>512</v>
      </c>
      <c r="C98" s="30" t="s">
        <v>171</v>
      </c>
      <c r="D98" s="30" t="s">
        <v>513</v>
      </c>
      <c r="E98" s="31"/>
      <c r="F98" s="31"/>
      <c r="G98" s="30" t="s">
        <v>86</v>
      </c>
      <c r="H98" s="30" t="s">
        <v>86</v>
      </c>
      <c r="I98" s="30" t="s">
        <v>88</v>
      </c>
      <c r="J98" s="30" t="s">
        <v>145</v>
      </c>
      <c r="K98" s="32" t="s">
        <v>514</v>
      </c>
      <c r="L98" s="33">
        <v>46307</v>
      </c>
    </row>
    <row r="99" spans="1:12" ht="48" customHeight="1" x14ac:dyDescent="0.3">
      <c r="A99" s="30" t="s">
        <v>515</v>
      </c>
      <c r="B99" s="30" t="s">
        <v>516</v>
      </c>
      <c r="C99" s="30" t="s">
        <v>84</v>
      </c>
      <c r="D99" s="30" t="s">
        <v>517</v>
      </c>
      <c r="E99" s="31"/>
      <c r="F99" s="31"/>
      <c r="G99" s="30" t="s">
        <v>86</v>
      </c>
      <c r="H99" s="30" t="s">
        <v>87</v>
      </c>
      <c r="I99" s="30" t="s">
        <v>88</v>
      </c>
      <c r="J99" s="30" t="s">
        <v>89</v>
      </c>
      <c r="K99" s="32" t="s">
        <v>518</v>
      </c>
      <c r="L99" s="33">
        <v>46307</v>
      </c>
    </row>
    <row r="100" spans="1:12" ht="48" customHeight="1" x14ac:dyDescent="0.3">
      <c r="A100" s="30" t="s">
        <v>515</v>
      </c>
      <c r="B100" s="30" t="s">
        <v>519</v>
      </c>
      <c r="C100" s="30" t="s">
        <v>93</v>
      </c>
      <c r="D100" s="30" t="s">
        <v>520</v>
      </c>
      <c r="E100" s="31"/>
      <c r="F100" s="31"/>
      <c r="G100" s="30" t="s">
        <v>521</v>
      </c>
      <c r="H100" s="30" t="s">
        <v>87</v>
      </c>
      <c r="I100" s="30" t="s">
        <v>88</v>
      </c>
      <c r="J100" s="30" t="s">
        <v>89</v>
      </c>
      <c r="K100" s="32" t="s">
        <v>522</v>
      </c>
      <c r="L100" s="33">
        <v>46307</v>
      </c>
    </row>
    <row r="101" spans="1:12" ht="33" customHeight="1" x14ac:dyDescent="0.3">
      <c r="A101" s="30" t="s">
        <v>523</v>
      </c>
      <c r="B101" s="30" t="s">
        <v>524</v>
      </c>
      <c r="C101" s="30" t="s">
        <v>258</v>
      </c>
      <c r="D101" s="30" t="s">
        <v>525</v>
      </c>
      <c r="E101" s="31"/>
      <c r="F101" s="31"/>
      <c r="G101" s="30" t="s">
        <v>86</v>
      </c>
      <c r="H101" s="30" t="s">
        <v>87</v>
      </c>
      <c r="I101" s="30" t="s">
        <v>86</v>
      </c>
      <c r="J101" s="30" t="s">
        <v>198</v>
      </c>
      <c r="K101" s="32" t="s">
        <v>526</v>
      </c>
      <c r="L101" s="33">
        <v>46307</v>
      </c>
    </row>
    <row r="102" spans="1:12" ht="48" customHeight="1" x14ac:dyDescent="0.3">
      <c r="A102" s="30" t="s">
        <v>523</v>
      </c>
      <c r="B102" s="30" t="s">
        <v>527</v>
      </c>
      <c r="C102" s="30" t="s">
        <v>528</v>
      </c>
      <c r="D102" s="30" t="s">
        <v>529</v>
      </c>
      <c r="E102" s="31"/>
      <c r="F102" s="31"/>
      <c r="G102" s="30" t="s">
        <v>86</v>
      </c>
      <c r="H102" s="30" t="s">
        <v>87</v>
      </c>
      <c r="I102" s="30" t="s">
        <v>88</v>
      </c>
      <c r="J102" s="30" t="s">
        <v>89</v>
      </c>
      <c r="K102" s="32" t="s">
        <v>530</v>
      </c>
      <c r="L102" s="33">
        <v>46307</v>
      </c>
    </row>
    <row r="103" spans="1:12" ht="91.05" customHeight="1" x14ac:dyDescent="0.3">
      <c r="A103" s="30" t="s">
        <v>523</v>
      </c>
      <c r="B103" s="30" t="s">
        <v>531</v>
      </c>
      <c r="C103" s="30" t="s">
        <v>532</v>
      </c>
      <c r="D103" s="30" t="s">
        <v>533</v>
      </c>
      <c r="E103" s="31"/>
      <c r="F103" s="31"/>
      <c r="G103" s="30" t="s">
        <v>86</v>
      </c>
      <c r="H103" s="30" t="s">
        <v>86</v>
      </c>
      <c r="I103" s="30" t="s">
        <v>88</v>
      </c>
      <c r="J103" s="30" t="s">
        <v>89</v>
      </c>
      <c r="K103" s="32" t="s">
        <v>534</v>
      </c>
      <c r="L103" s="33">
        <v>46310</v>
      </c>
    </row>
    <row r="104" spans="1:12" ht="33" customHeight="1" x14ac:dyDescent="0.3">
      <c r="A104" s="30" t="s">
        <v>523</v>
      </c>
      <c r="B104" s="30" t="s">
        <v>535</v>
      </c>
      <c r="C104" s="30" t="s">
        <v>153</v>
      </c>
      <c r="D104" s="30" t="s">
        <v>536</v>
      </c>
      <c r="E104" s="31">
        <v>10000</v>
      </c>
      <c r="F104" s="31">
        <v>10000</v>
      </c>
      <c r="G104" s="30" t="s">
        <v>86</v>
      </c>
      <c r="H104" s="30" t="s">
        <v>86</v>
      </c>
      <c r="I104" s="30" t="s">
        <v>88</v>
      </c>
      <c r="J104" s="30" t="s">
        <v>89</v>
      </c>
      <c r="K104" s="32" t="s">
        <v>537</v>
      </c>
      <c r="L104" s="33">
        <v>46308</v>
      </c>
    </row>
    <row r="105" spans="1:12" ht="48" customHeight="1" x14ac:dyDescent="0.3">
      <c r="A105" s="30" t="s">
        <v>523</v>
      </c>
      <c r="B105" s="30" t="s">
        <v>538</v>
      </c>
      <c r="C105" s="30" t="s">
        <v>171</v>
      </c>
      <c r="D105" s="30" t="s">
        <v>539</v>
      </c>
      <c r="E105" s="31"/>
      <c r="F105" s="31">
        <v>240</v>
      </c>
      <c r="G105" s="30" t="s">
        <v>86</v>
      </c>
      <c r="H105" s="30" t="s">
        <v>88</v>
      </c>
      <c r="I105" s="30" t="s">
        <v>88</v>
      </c>
      <c r="J105" s="30" t="s">
        <v>121</v>
      </c>
      <c r="K105" s="32" t="s">
        <v>540</v>
      </c>
      <c r="L105" s="33">
        <v>46308</v>
      </c>
    </row>
    <row r="106" spans="1:12" ht="61.95" customHeight="1" x14ac:dyDescent="0.3">
      <c r="A106" s="30" t="s">
        <v>523</v>
      </c>
      <c r="B106" s="30" t="s">
        <v>541</v>
      </c>
      <c r="C106" s="30" t="s">
        <v>171</v>
      </c>
      <c r="D106" s="30" t="s">
        <v>542</v>
      </c>
      <c r="E106" s="31"/>
      <c r="F106" s="31"/>
      <c r="G106" s="30" t="s">
        <v>128</v>
      </c>
      <c r="H106" s="30" t="s">
        <v>88</v>
      </c>
      <c r="I106" s="30" t="s">
        <v>88</v>
      </c>
      <c r="J106" s="30" t="s">
        <v>121</v>
      </c>
      <c r="K106" s="32" t="s">
        <v>543</v>
      </c>
      <c r="L106" s="33">
        <v>46307</v>
      </c>
    </row>
    <row r="107" spans="1:12" ht="61.95" customHeight="1" x14ac:dyDescent="0.3">
      <c r="A107" s="30" t="s">
        <v>523</v>
      </c>
      <c r="B107" s="30" t="s">
        <v>544</v>
      </c>
      <c r="C107" s="30" t="s">
        <v>273</v>
      </c>
      <c r="D107" s="30" t="s">
        <v>545</v>
      </c>
      <c r="E107" s="31">
        <v>120</v>
      </c>
      <c r="F107" s="31">
        <v>240</v>
      </c>
      <c r="G107" s="30" t="s">
        <v>546</v>
      </c>
      <c r="H107" s="30" t="s">
        <v>88</v>
      </c>
      <c r="I107" s="30" t="s">
        <v>88</v>
      </c>
      <c r="J107" s="30" t="s">
        <v>121</v>
      </c>
      <c r="K107" s="32" t="s">
        <v>547</v>
      </c>
      <c r="L107" s="33">
        <v>46307</v>
      </c>
    </row>
    <row r="108" spans="1:12" ht="61.95" customHeight="1" x14ac:dyDescent="0.3">
      <c r="A108" s="30" t="s">
        <v>523</v>
      </c>
      <c r="B108" s="30" t="s">
        <v>548</v>
      </c>
      <c r="C108" s="30" t="s">
        <v>167</v>
      </c>
      <c r="D108" s="30" t="s">
        <v>549</v>
      </c>
      <c r="E108" s="31"/>
      <c r="F108" s="31"/>
      <c r="G108" s="30" t="s">
        <v>86</v>
      </c>
      <c r="H108" s="30" t="s">
        <v>86</v>
      </c>
      <c r="I108" s="30" t="s">
        <v>88</v>
      </c>
      <c r="J108" s="30" t="s">
        <v>89</v>
      </c>
      <c r="K108" s="32" t="s">
        <v>550</v>
      </c>
      <c r="L108" s="33">
        <v>46307</v>
      </c>
    </row>
    <row r="109" spans="1:12" ht="61.95" customHeight="1" x14ac:dyDescent="0.3">
      <c r="A109" s="30" t="s">
        <v>523</v>
      </c>
      <c r="B109" s="30" t="s">
        <v>551</v>
      </c>
      <c r="C109" s="30" t="s">
        <v>305</v>
      </c>
      <c r="D109" s="30" t="s">
        <v>552</v>
      </c>
      <c r="E109" s="31">
        <v>10</v>
      </c>
      <c r="F109" s="31">
        <v>100</v>
      </c>
      <c r="G109" s="30" t="s">
        <v>553</v>
      </c>
      <c r="H109" s="30" t="s">
        <v>88</v>
      </c>
      <c r="I109" s="30" t="s">
        <v>88</v>
      </c>
      <c r="J109" s="30" t="s">
        <v>145</v>
      </c>
      <c r="K109" s="32" t="s">
        <v>554</v>
      </c>
      <c r="L109" s="33">
        <v>46307</v>
      </c>
    </row>
    <row r="110" spans="1:12" ht="48" customHeight="1" x14ac:dyDescent="0.3">
      <c r="A110" s="30" t="s">
        <v>523</v>
      </c>
      <c r="B110" s="30" t="s">
        <v>555</v>
      </c>
      <c r="C110" s="30" t="s">
        <v>556</v>
      </c>
      <c r="D110" s="30" t="s">
        <v>557</v>
      </c>
      <c r="E110" s="31"/>
      <c r="F110" s="31"/>
      <c r="G110" s="30" t="s">
        <v>86</v>
      </c>
      <c r="H110" s="30" t="s">
        <v>86</v>
      </c>
      <c r="I110" s="30" t="s">
        <v>88</v>
      </c>
      <c r="J110" s="30" t="s">
        <v>89</v>
      </c>
      <c r="K110" s="32" t="s">
        <v>526</v>
      </c>
      <c r="L110" s="33">
        <v>46307</v>
      </c>
    </row>
    <row r="111" spans="1:12" ht="61.95" customHeight="1" x14ac:dyDescent="0.3">
      <c r="A111" s="30" t="s">
        <v>523</v>
      </c>
      <c r="B111" s="30" t="s">
        <v>558</v>
      </c>
      <c r="C111" s="30" t="s">
        <v>153</v>
      </c>
      <c r="D111" s="30" t="s">
        <v>559</v>
      </c>
      <c r="E111" s="31"/>
      <c r="F111" s="31"/>
      <c r="G111" s="30" t="s">
        <v>86</v>
      </c>
      <c r="H111" s="30" t="s">
        <v>87</v>
      </c>
      <c r="I111" s="30" t="s">
        <v>88</v>
      </c>
      <c r="J111" s="30" t="s">
        <v>89</v>
      </c>
      <c r="K111" s="32" t="s">
        <v>560</v>
      </c>
      <c r="L111" s="33">
        <v>46307</v>
      </c>
    </row>
    <row r="112" spans="1:12" ht="61.95" customHeight="1" x14ac:dyDescent="0.3">
      <c r="A112" s="30" t="s">
        <v>523</v>
      </c>
      <c r="B112" s="30" t="s">
        <v>561</v>
      </c>
      <c r="C112" s="30" t="s">
        <v>283</v>
      </c>
      <c r="D112" s="30" t="s">
        <v>562</v>
      </c>
      <c r="E112" s="31"/>
      <c r="F112" s="31"/>
      <c r="G112" s="30" t="s">
        <v>563</v>
      </c>
      <c r="H112" s="30" t="s">
        <v>128</v>
      </c>
      <c r="I112" s="30" t="s">
        <v>88</v>
      </c>
      <c r="J112" s="30" t="s">
        <v>89</v>
      </c>
      <c r="K112" s="32" t="s">
        <v>564</v>
      </c>
      <c r="L112" s="33">
        <v>46307</v>
      </c>
    </row>
    <row r="113" spans="1:12" ht="48" customHeight="1" x14ac:dyDescent="0.3">
      <c r="A113" s="30" t="s">
        <v>523</v>
      </c>
      <c r="B113" s="30" t="s">
        <v>565</v>
      </c>
      <c r="C113" s="30" t="s">
        <v>497</v>
      </c>
      <c r="D113" s="30" t="s">
        <v>566</v>
      </c>
      <c r="E113" s="31"/>
      <c r="F113" s="31"/>
      <c r="G113" s="30" t="s">
        <v>86</v>
      </c>
      <c r="H113" s="30" t="s">
        <v>86</v>
      </c>
      <c r="I113" s="30" t="s">
        <v>120</v>
      </c>
      <c r="J113" s="30" t="s">
        <v>89</v>
      </c>
      <c r="K113" s="32" t="s">
        <v>567</v>
      </c>
      <c r="L113" s="33">
        <v>46307</v>
      </c>
    </row>
    <row r="114" spans="1:12" ht="33" customHeight="1" x14ac:dyDescent="0.3">
      <c r="A114" s="30" t="s">
        <v>523</v>
      </c>
      <c r="B114" s="30" t="s">
        <v>568</v>
      </c>
      <c r="C114" s="30" t="s">
        <v>181</v>
      </c>
      <c r="D114" s="30" t="s">
        <v>569</v>
      </c>
      <c r="E114" s="31"/>
      <c r="F114" s="31"/>
      <c r="G114" s="30" t="s">
        <v>86</v>
      </c>
      <c r="H114" s="30" t="s">
        <v>87</v>
      </c>
      <c r="I114" s="30" t="s">
        <v>120</v>
      </c>
      <c r="J114" s="30" t="s">
        <v>89</v>
      </c>
      <c r="K114" s="32" t="s">
        <v>570</v>
      </c>
      <c r="L114" s="33">
        <v>46307</v>
      </c>
    </row>
    <row r="115" spans="1:12" ht="48" customHeight="1" x14ac:dyDescent="0.3">
      <c r="A115" s="30" t="s">
        <v>571</v>
      </c>
      <c r="B115" s="30" t="s">
        <v>572</v>
      </c>
      <c r="C115" s="30" t="s">
        <v>125</v>
      </c>
      <c r="D115" s="30" t="s">
        <v>573</v>
      </c>
      <c r="E115" s="31">
        <v>50</v>
      </c>
      <c r="F115" s="31">
        <v>100</v>
      </c>
      <c r="G115" s="30" t="s">
        <v>86</v>
      </c>
      <c r="H115" s="30" t="s">
        <v>86</v>
      </c>
      <c r="I115" s="30" t="s">
        <v>88</v>
      </c>
      <c r="J115" s="30" t="s">
        <v>89</v>
      </c>
      <c r="K115" s="32" t="s">
        <v>574</v>
      </c>
      <c r="L115" s="33">
        <v>46307</v>
      </c>
    </row>
    <row r="116" spans="1:12" ht="61.95" customHeight="1" x14ac:dyDescent="0.3">
      <c r="A116" s="30" t="s">
        <v>571</v>
      </c>
      <c r="B116" s="30" t="s">
        <v>575</v>
      </c>
      <c r="C116" s="30" t="s">
        <v>143</v>
      </c>
      <c r="D116" s="30" t="s">
        <v>576</v>
      </c>
      <c r="E116" s="31">
        <v>300</v>
      </c>
      <c r="F116" s="31">
        <v>300</v>
      </c>
      <c r="G116" s="30" t="s">
        <v>86</v>
      </c>
      <c r="H116" s="30" t="s">
        <v>88</v>
      </c>
      <c r="I116" s="30" t="s">
        <v>88</v>
      </c>
      <c r="J116" s="30" t="s">
        <v>89</v>
      </c>
      <c r="K116" s="32" t="s">
        <v>577</v>
      </c>
      <c r="L116" s="33">
        <v>46307</v>
      </c>
    </row>
    <row r="117" spans="1:12" ht="48" customHeight="1" x14ac:dyDescent="0.3">
      <c r="A117" s="30" t="s">
        <v>571</v>
      </c>
      <c r="B117" s="30" t="s">
        <v>578</v>
      </c>
      <c r="C117" s="30" t="s">
        <v>369</v>
      </c>
      <c r="D117" s="30" t="s">
        <v>579</v>
      </c>
      <c r="E117" s="31">
        <v>1000</v>
      </c>
      <c r="F117" s="31">
        <v>5000</v>
      </c>
      <c r="G117" s="30" t="s">
        <v>86</v>
      </c>
      <c r="H117" s="30" t="s">
        <v>87</v>
      </c>
      <c r="I117" s="30" t="s">
        <v>88</v>
      </c>
      <c r="J117" s="30" t="s">
        <v>89</v>
      </c>
      <c r="K117" s="32" t="s">
        <v>580</v>
      </c>
      <c r="L117" s="33">
        <v>46307</v>
      </c>
    </row>
    <row r="118" spans="1:12" ht="61.95" customHeight="1" x14ac:dyDescent="0.3">
      <c r="A118" s="30" t="s">
        <v>571</v>
      </c>
      <c r="B118" s="30" t="s">
        <v>581</v>
      </c>
      <c r="C118" s="30" t="s">
        <v>110</v>
      </c>
      <c r="D118" s="30" t="s">
        <v>582</v>
      </c>
      <c r="E118" s="31">
        <v>2000</v>
      </c>
      <c r="F118" s="31">
        <v>350000</v>
      </c>
      <c r="G118" s="30" t="s">
        <v>583</v>
      </c>
      <c r="H118" s="30" t="s">
        <v>87</v>
      </c>
      <c r="I118" s="30" t="s">
        <v>88</v>
      </c>
      <c r="J118" s="30" t="s">
        <v>89</v>
      </c>
      <c r="K118" s="32" t="s">
        <v>584</v>
      </c>
      <c r="L118" s="33">
        <v>46307</v>
      </c>
    </row>
    <row r="119" spans="1:12" ht="48" customHeight="1" x14ac:dyDescent="0.3">
      <c r="A119" s="30" t="s">
        <v>571</v>
      </c>
      <c r="B119" s="30" t="s">
        <v>585</v>
      </c>
      <c r="C119" s="30" t="s">
        <v>171</v>
      </c>
      <c r="D119" s="30" t="s">
        <v>586</v>
      </c>
      <c r="E119" s="31"/>
      <c r="F119" s="31"/>
      <c r="G119" s="30" t="s">
        <v>86</v>
      </c>
      <c r="H119" s="30" t="s">
        <v>86</v>
      </c>
      <c r="I119" s="30" t="s">
        <v>88</v>
      </c>
      <c r="J119" s="30" t="s">
        <v>89</v>
      </c>
      <c r="K119" s="32" t="s">
        <v>587</v>
      </c>
      <c r="L119" s="33">
        <v>46307</v>
      </c>
    </row>
    <row r="120" spans="1:12" ht="48" customHeight="1" x14ac:dyDescent="0.3">
      <c r="A120" s="30" t="s">
        <v>588</v>
      </c>
      <c r="B120" s="30" t="s">
        <v>589</v>
      </c>
      <c r="C120" s="30" t="s">
        <v>590</v>
      </c>
      <c r="D120" s="30" t="s">
        <v>591</v>
      </c>
      <c r="E120" s="31"/>
      <c r="F120" s="31"/>
      <c r="G120" s="30" t="s">
        <v>86</v>
      </c>
      <c r="H120" s="30" t="s">
        <v>86</v>
      </c>
      <c r="I120" s="30" t="s">
        <v>88</v>
      </c>
      <c r="J120" s="30" t="s">
        <v>145</v>
      </c>
      <c r="K120" s="32" t="s">
        <v>592</v>
      </c>
      <c r="L120" s="33">
        <v>46307</v>
      </c>
    </row>
    <row r="121" spans="1:12" ht="91.05" customHeight="1" x14ac:dyDescent="0.3">
      <c r="A121" s="30" t="s">
        <v>593</v>
      </c>
      <c r="B121" s="30" t="s">
        <v>594</v>
      </c>
      <c r="C121" s="30" t="s">
        <v>104</v>
      </c>
      <c r="D121" s="30" t="s">
        <v>595</v>
      </c>
      <c r="E121" s="31"/>
      <c r="F121" s="31"/>
      <c r="G121" s="30" t="s">
        <v>86</v>
      </c>
      <c r="H121" s="30" t="s">
        <v>128</v>
      </c>
      <c r="I121" s="30" t="s">
        <v>88</v>
      </c>
      <c r="J121" s="30" t="s">
        <v>121</v>
      </c>
      <c r="K121" s="32" t="s">
        <v>596</v>
      </c>
      <c r="L121" s="33">
        <v>46307</v>
      </c>
    </row>
    <row r="122" spans="1:12" ht="48" customHeight="1" x14ac:dyDescent="0.3">
      <c r="A122" s="30" t="s">
        <v>597</v>
      </c>
      <c r="B122" s="30" t="s">
        <v>598</v>
      </c>
      <c r="C122" s="30" t="s">
        <v>104</v>
      </c>
      <c r="D122" s="30" t="s">
        <v>599</v>
      </c>
      <c r="E122" s="31"/>
      <c r="F122" s="31">
        <v>100000</v>
      </c>
      <c r="G122" s="30" t="s">
        <v>600</v>
      </c>
      <c r="H122" s="30" t="s">
        <v>87</v>
      </c>
      <c r="I122" s="30" t="s">
        <v>88</v>
      </c>
      <c r="J122" s="30" t="s">
        <v>89</v>
      </c>
      <c r="K122" s="32" t="s">
        <v>601</v>
      </c>
      <c r="L122" s="33">
        <v>46307</v>
      </c>
    </row>
    <row r="123" spans="1:12" ht="48" customHeight="1" x14ac:dyDescent="0.3">
      <c r="A123" s="30" t="s">
        <v>602</v>
      </c>
      <c r="B123" s="30" t="s">
        <v>603</v>
      </c>
      <c r="C123" s="30" t="s">
        <v>93</v>
      </c>
      <c r="D123" s="30" t="s">
        <v>604</v>
      </c>
      <c r="E123" s="31"/>
      <c r="F123" s="31">
        <v>10000</v>
      </c>
      <c r="G123" s="30" t="s">
        <v>605</v>
      </c>
      <c r="H123" s="30" t="s">
        <v>87</v>
      </c>
      <c r="I123" s="30" t="s">
        <v>120</v>
      </c>
      <c r="J123" s="30" t="s">
        <v>120</v>
      </c>
      <c r="K123" s="32" t="s">
        <v>606</v>
      </c>
      <c r="L123" s="33">
        <v>46307</v>
      </c>
    </row>
    <row r="124" spans="1:12" ht="48" customHeight="1" x14ac:dyDescent="0.3">
      <c r="A124" s="30" t="s">
        <v>602</v>
      </c>
      <c r="B124" s="30" t="s">
        <v>607</v>
      </c>
      <c r="C124" s="30" t="s">
        <v>532</v>
      </c>
      <c r="D124" s="30" t="s">
        <v>608</v>
      </c>
      <c r="E124" s="31"/>
      <c r="F124" s="31"/>
      <c r="G124" s="30" t="s">
        <v>86</v>
      </c>
      <c r="H124" s="30" t="s">
        <v>86</v>
      </c>
      <c r="I124" s="30" t="s">
        <v>88</v>
      </c>
      <c r="J124" s="30" t="s">
        <v>89</v>
      </c>
      <c r="K124" s="32" t="s">
        <v>609</v>
      </c>
      <c r="L124" s="33">
        <v>46308</v>
      </c>
    </row>
    <row r="125" spans="1:12" ht="48" customHeight="1" x14ac:dyDescent="0.3">
      <c r="A125" s="30" t="s">
        <v>610</v>
      </c>
      <c r="B125" s="30" t="s">
        <v>611</v>
      </c>
      <c r="C125" s="30" t="s">
        <v>104</v>
      </c>
      <c r="D125" s="30" t="s">
        <v>612</v>
      </c>
      <c r="E125" s="31"/>
      <c r="F125" s="31"/>
      <c r="G125" s="30" t="s">
        <v>613</v>
      </c>
      <c r="H125" s="30" t="s">
        <v>87</v>
      </c>
      <c r="I125" s="30" t="s">
        <v>120</v>
      </c>
      <c r="J125" s="30" t="s">
        <v>89</v>
      </c>
      <c r="K125" s="32" t="s">
        <v>614</v>
      </c>
      <c r="L125" s="33">
        <v>46307</v>
      </c>
    </row>
    <row r="126" spans="1:12" ht="48" customHeight="1" x14ac:dyDescent="0.3">
      <c r="A126" s="30" t="s">
        <v>615</v>
      </c>
      <c r="B126" s="30" t="s">
        <v>616</v>
      </c>
      <c r="C126" s="30" t="s">
        <v>171</v>
      </c>
      <c r="D126" s="30" t="s">
        <v>617</v>
      </c>
      <c r="E126" s="31">
        <v>312</v>
      </c>
      <c r="F126" s="31">
        <v>312</v>
      </c>
      <c r="G126" s="30" t="s">
        <v>618</v>
      </c>
      <c r="H126" s="30" t="s">
        <v>88</v>
      </c>
      <c r="I126" s="30" t="s">
        <v>88</v>
      </c>
      <c r="J126" s="30" t="s">
        <v>89</v>
      </c>
      <c r="K126" s="32" t="s">
        <v>619</v>
      </c>
      <c r="L126" s="33">
        <v>46307</v>
      </c>
    </row>
    <row r="127" spans="1:12" ht="61.95" customHeight="1" x14ac:dyDescent="0.3">
      <c r="A127" s="30" t="s">
        <v>620</v>
      </c>
      <c r="B127" s="30" t="s">
        <v>621</v>
      </c>
      <c r="C127" s="30" t="s">
        <v>104</v>
      </c>
      <c r="D127" s="30" t="s">
        <v>622</v>
      </c>
      <c r="E127" s="31">
        <v>5000</v>
      </c>
      <c r="F127" s="31">
        <v>150000</v>
      </c>
      <c r="G127" s="30" t="s">
        <v>623</v>
      </c>
      <c r="H127" s="30" t="s">
        <v>87</v>
      </c>
      <c r="I127" s="30" t="s">
        <v>120</v>
      </c>
      <c r="J127" s="30" t="s">
        <v>89</v>
      </c>
      <c r="K127" s="32" t="s">
        <v>624</v>
      </c>
      <c r="L127" s="33">
        <v>46307</v>
      </c>
    </row>
    <row r="128" spans="1:12" ht="48" customHeight="1" x14ac:dyDescent="0.3">
      <c r="A128" s="30" t="s">
        <v>625</v>
      </c>
      <c r="B128" s="30" t="s">
        <v>626</v>
      </c>
      <c r="C128" s="30" t="s">
        <v>153</v>
      </c>
      <c r="D128" s="30" t="s">
        <v>627</v>
      </c>
      <c r="E128" s="31"/>
      <c r="F128" s="31"/>
      <c r="G128" s="30" t="s">
        <v>628</v>
      </c>
      <c r="H128" s="30" t="s">
        <v>87</v>
      </c>
      <c r="I128" s="30" t="s">
        <v>86</v>
      </c>
      <c r="J128" s="30" t="s">
        <v>89</v>
      </c>
      <c r="K128" s="32" t="s">
        <v>629</v>
      </c>
      <c r="L128" s="33">
        <v>46307</v>
      </c>
    </row>
    <row r="129" spans="1:12" ht="91.05" customHeight="1" x14ac:dyDescent="0.3">
      <c r="A129" s="30" t="s">
        <v>625</v>
      </c>
      <c r="B129" s="30" t="s">
        <v>630</v>
      </c>
      <c r="C129" s="30" t="s">
        <v>93</v>
      </c>
      <c r="D129" s="30" t="s">
        <v>631</v>
      </c>
      <c r="E129" s="31"/>
      <c r="F129" s="31"/>
      <c r="G129" s="30" t="s">
        <v>632</v>
      </c>
      <c r="H129" s="30" t="s">
        <v>87</v>
      </c>
      <c r="I129" s="30" t="s">
        <v>88</v>
      </c>
      <c r="J129" s="30" t="s">
        <v>89</v>
      </c>
      <c r="K129" s="32" t="s">
        <v>633</v>
      </c>
      <c r="L129" s="33">
        <v>46307</v>
      </c>
    </row>
    <row r="130" spans="1:12" ht="48" customHeight="1" x14ac:dyDescent="0.3">
      <c r="A130" s="30" t="s">
        <v>634</v>
      </c>
      <c r="B130" s="30" t="s">
        <v>635</v>
      </c>
      <c r="C130" s="30" t="s">
        <v>636</v>
      </c>
      <c r="D130" s="30" t="s">
        <v>637</v>
      </c>
      <c r="E130" s="31"/>
      <c r="F130" s="31"/>
      <c r="G130" s="30" t="s">
        <v>86</v>
      </c>
      <c r="H130" s="30" t="s">
        <v>128</v>
      </c>
      <c r="I130" s="30" t="s">
        <v>120</v>
      </c>
      <c r="J130" s="30" t="s">
        <v>89</v>
      </c>
      <c r="K130" s="32" t="s">
        <v>638</v>
      </c>
      <c r="L130" s="33">
        <v>46307</v>
      </c>
    </row>
    <row r="131" spans="1:12" ht="61.95" customHeight="1" x14ac:dyDescent="0.3">
      <c r="A131" s="30" t="s">
        <v>634</v>
      </c>
      <c r="B131" s="30" t="s">
        <v>639</v>
      </c>
      <c r="C131" s="30" t="s">
        <v>640</v>
      </c>
      <c r="D131" s="30" t="s">
        <v>641</v>
      </c>
      <c r="E131" s="31">
        <v>0</v>
      </c>
      <c r="F131" s="31">
        <v>2</v>
      </c>
      <c r="G131" s="30" t="s">
        <v>642</v>
      </c>
      <c r="H131" s="30" t="s">
        <v>86</v>
      </c>
      <c r="I131" s="30" t="s">
        <v>88</v>
      </c>
      <c r="J131" s="30" t="s">
        <v>89</v>
      </c>
      <c r="K131" s="32" t="s">
        <v>643</v>
      </c>
      <c r="L131" s="33">
        <v>46307</v>
      </c>
    </row>
    <row r="132" spans="1:12" ht="61.95" customHeight="1" x14ac:dyDescent="0.3">
      <c r="A132" s="30" t="s">
        <v>644</v>
      </c>
      <c r="B132" s="30" t="s">
        <v>645</v>
      </c>
      <c r="C132" s="30" t="s">
        <v>646</v>
      </c>
      <c r="D132" s="30" t="s">
        <v>647</v>
      </c>
      <c r="E132" s="31">
        <v>200</v>
      </c>
      <c r="F132" s="31">
        <v>200</v>
      </c>
      <c r="G132" s="30" t="s">
        <v>86</v>
      </c>
      <c r="H132" s="30" t="s">
        <v>88</v>
      </c>
      <c r="I132" s="30" t="s">
        <v>88</v>
      </c>
      <c r="J132" s="30" t="s">
        <v>89</v>
      </c>
      <c r="K132" s="32" t="s">
        <v>648</v>
      </c>
      <c r="L132" s="33">
        <v>46307</v>
      </c>
    </row>
    <row r="133" spans="1:12" ht="48" customHeight="1" x14ac:dyDescent="0.3">
      <c r="A133" s="30" t="s">
        <v>644</v>
      </c>
      <c r="B133" s="30" t="s">
        <v>649</v>
      </c>
      <c r="C133" s="30" t="s">
        <v>104</v>
      </c>
      <c r="D133" s="30" t="s">
        <v>650</v>
      </c>
      <c r="E133" s="31"/>
      <c r="F133" s="31"/>
      <c r="G133" s="30" t="s">
        <v>651</v>
      </c>
      <c r="H133" s="30" t="s">
        <v>87</v>
      </c>
      <c r="I133" s="30" t="s">
        <v>120</v>
      </c>
      <c r="J133" s="30" t="s">
        <v>120</v>
      </c>
      <c r="K133" s="32" t="s">
        <v>652</v>
      </c>
      <c r="L133" s="33">
        <v>46307</v>
      </c>
    </row>
    <row r="134" spans="1:12" ht="91.05" customHeight="1" x14ac:dyDescent="0.3">
      <c r="A134" s="30" t="s">
        <v>653</v>
      </c>
      <c r="B134" s="30" t="s">
        <v>654</v>
      </c>
      <c r="C134" s="30" t="s">
        <v>655</v>
      </c>
      <c r="D134" s="30" t="s">
        <v>656</v>
      </c>
      <c r="E134" s="31"/>
      <c r="F134" s="31"/>
      <c r="G134" s="30" t="s">
        <v>657</v>
      </c>
      <c r="H134" s="30" t="s">
        <v>128</v>
      </c>
      <c r="I134" s="30" t="s">
        <v>88</v>
      </c>
      <c r="J134" s="30" t="s">
        <v>89</v>
      </c>
      <c r="K134" s="32" t="s">
        <v>658</v>
      </c>
      <c r="L134" s="33">
        <v>46308</v>
      </c>
    </row>
    <row r="135" spans="1:12" ht="61.95" customHeight="1" x14ac:dyDescent="0.3">
      <c r="A135" s="30" t="s">
        <v>659</v>
      </c>
      <c r="B135" s="30" t="s">
        <v>660</v>
      </c>
      <c r="C135" s="30" t="s">
        <v>110</v>
      </c>
      <c r="D135" s="30" t="s">
        <v>661</v>
      </c>
      <c r="E135" s="31"/>
      <c r="F135" s="31">
        <v>60000</v>
      </c>
      <c r="G135" s="30" t="s">
        <v>662</v>
      </c>
      <c r="H135" s="30" t="s">
        <v>87</v>
      </c>
      <c r="I135" s="30" t="s">
        <v>88</v>
      </c>
      <c r="J135" s="30" t="s">
        <v>89</v>
      </c>
      <c r="K135" s="32" t="s">
        <v>663</v>
      </c>
      <c r="L135" s="33">
        <v>46307</v>
      </c>
    </row>
    <row r="136" spans="1:12" ht="48" customHeight="1" x14ac:dyDescent="0.3">
      <c r="A136" s="30" t="s">
        <v>664</v>
      </c>
      <c r="B136" s="30" t="s">
        <v>665</v>
      </c>
      <c r="C136" s="30" t="s">
        <v>110</v>
      </c>
      <c r="D136" s="30" t="s">
        <v>666</v>
      </c>
      <c r="E136" s="31"/>
      <c r="F136" s="31"/>
      <c r="G136" s="30" t="s">
        <v>667</v>
      </c>
      <c r="H136" s="30" t="s">
        <v>87</v>
      </c>
      <c r="I136" s="30" t="s">
        <v>88</v>
      </c>
      <c r="J136" s="30" t="s">
        <v>89</v>
      </c>
      <c r="K136" s="32" t="s">
        <v>668</v>
      </c>
      <c r="L136" s="33">
        <v>46307</v>
      </c>
    </row>
    <row r="137" spans="1:12" ht="48" customHeight="1" x14ac:dyDescent="0.3">
      <c r="A137" s="30" t="s">
        <v>669</v>
      </c>
      <c r="B137" s="30" t="s">
        <v>670</v>
      </c>
      <c r="C137" s="30" t="s">
        <v>258</v>
      </c>
      <c r="D137" s="30" t="s">
        <v>671</v>
      </c>
      <c r="E137" s="31"/>
      <c r="F137" s="31"/>
      <c r="G137" s="30" t="s">
        <v>86</v>
      </c>
      <c r="H137" s="30" t="s">
        <v>87</v>
      </c>
      <c r="I137" s="30" t="s">
        <v>86</v>
      </c>
      <c r="J137" s="30" t="s">
        <v>89</v>
      </c>
      <c r="K137" s="32" t="s">
        <v>672</v>
      </c>
      <c r="L137" s="33">
        <v>46307</v>
      </c>
    </row>
    <row r="138" spans="1:12" ht="48" customHeight="1" x14ac:dyDescent="0.3">
      <c r="A138" s="30" t="s">
        <v>673</v>
      </c>
      <c r="B138" s="30" t="s">
        <v>674</v>
      </c>
      <c r="C138" s="30" t="s">
        <v>590</v>
      </c>
      <c r="D138" s="30" t="s">
        <v>675</v>
      </c>
      <c r="E138" s="31"/>
      <c r="F138" s="31"/>
      <c r="G138" s="30" t="s">
        <v>86</v>
      </c>
      <c r="H138" s="30" t="s">
        <v>86</v>
      </c>
      <c r="I138" s="30" t="s">
        <v>88</v>
      </c>
      <c r="J138" s="30" t="s">
        <v>89</v>
      </c>
      <c r="K138" s="32" t="s">
        <v>676</v>
      </c>
      <c r="L138" s="33">
        <v>46307</v>
      </c>
    </row>
    <row r="139" spans="1:12" ht="48" customHeight="1" x14ac:dyDescent="0.3">
      <c r="A139" s="30" t="s">
        <v>677</v>
      </c>
      <c r="B139" s="30" t="s">
        <v>678</v>
      </c>
      <c r="C139" s="30" t="s">
        <v>493</v>
      </c>
      <c r="D139" s="30" t="s">
        <v>679</v>
      </c>
      <c r="E139" s="31"/>
      <c r="F139" s="31"/>
      <c r="G139" s="30" t="s">
        <v>86</v>
      </c>
      <c r="H139" s="30" t="s">
        <v>86</v>
      </c>
      <c r="I139" s="30" t="s">
        <v>88</v>
      </c>
      <c r="J139" s="30" t="s">
        <v>89</v>
      </c>
      <c r="K139" s="32" t="s">
        <v>680</v>
      </c>
      <c r="L139" s="33">
        <v>46307</v>
      </c>
    </row>
    <row r="140" spans="1:12" ht="48" customHeight="1" x14ac:dyDescent="0.3">
      <c r="A140" s="30" t="s">
        <v>677</v>
      </c>
      <c r="B140" s="30" t="s">
        <v>681</v>
      </c>
      <c r="C140" s="30" t="s">
        <v>84</v>
      </c>
      <c r="D140" s="30" t="s">
        <v>682</v>
      </c>
      <c r="E140" s="31"/>
      <c r="F140" s="31"/>
      <c r="G140" s="30" t="s">
        <v>86</v>
      </c>
      <c r="H140" s="30" t="s">
        <v>86</v>
      </c>
      <c r="I140" s="30" t="s">
        <v>88</v>
      </c>
      <c r="J140" s="30" t="s">
        <v>89</v>
      </c>
      <c r="K140" s="32" t="s">
        <v>683</v>
      </c>
      <c r="L140" s="33">
        <v>46307</v>
      </c>
    </row>
    <row r="141" spans="1:12" ht="48" customHeight="1" x14ac:dyDescent="0.3">
      <c r="A141" s="30" t="s">
        <v>677</v>
      </c>
      <c r="B141" s="30" t="s">
        <v>684</v>
      </c>
      <c r="C141" s="30" t="s">
        <v>110</v>
      </c>
      <c r="D141" s="30" t="s">
        <v>685</v>
      </c>
      <c r="E141" s="31"/>
      <c r="F141" s="31"/>
      <c r="G141" s="30" t="s">
        <v>86</v>
      </c>
      <c r="H141" s="30" t="s">
        <v>128</v>
      </c>
      <c r="I141" s="30" t="s">
        <v>88</v>
      </c>
      <c r="J141" s="30" t="s">
        <v>89</v>
      </c>
      <c r="K141" s="32" t="s">
        <v>686</v>
      </c>
      <c r="L141" s="33">
        <v>46307</v>
      </c>
    </row>
    <row r="142" spans="1:12" ht="61.95" customHeight="1" x14ac:dyDescent="0.3">
      <c r="A142" s="30" t="s">
        <v>677</v>
      </c>
      <c r="B142" s="30" t="s">
        <v>687</v>
      </c>
      <c r="C142" s="30" t="s">
        <v>258</v>
      </c>
      <c r="D142" s="30" t="s">
        <v>688</v>
      </c>
      <c r="E142" s="31"/>
      <c r="F142" s="31"/>
      <c r="G142" s="30" t="s">
        <v>86</v>
      </c>
      <c r="H142" s="30" t="s">
        <v>86</v>
      </c>
      <c r="I142" s="30" t="s">
        <v>88</v>
      </c>
      <c r="J142" s="30" t="s">
        <v>89</v>
      </c>
      <c r="K142" s="32" t="s">
        <v>689</v>
      </c>
      <c r="L142" s="33">
        <v>46308</v>
      </c>
    </row>
    <row r="143" spans="1:12" ht="61.95" customHeight="1" x14ac:dyDescent="0.3">
      <c r="A143" s="30" t="s">
        <v>690</v>
      </c>
      <c r="B143" s="30" t="s">
        <v>691</v>
      </c>
      <c r="C143" s="30" t="s">
        <v>692</v>
      </c>
      <c r="D143" s="30" t="s">
        <v>693</v>
      </c>
      <c r="E143" s="31"/>
      <c r="F143" s="31"/>
      <c r="G143" s="30" t="s">
        <v>86</v>
      </c>
      <c r="H143" s="30" t="s">
        <v>86</v>
      </c>
      <c r="I143" s="30" t="s">
        <v>88</v>
      </c>
      <c r="J143" s="30" t="s">
        <v>89</v>
      </c>
      <c r="K143" s="32" t="s">
        <v>694</v>
      </c>
      <c r="L143" s="33">
        <v>46307</v>
      </c>
    </row>
    <row r="144" spans="1:12" ht="61.95" customHeight="1" x14ac:dyDescent="0.3">
      <c r="A144" s="30" t="s">
        <v>695</v>
      </c>
      <c r="B144" s="30" t="s">
        <v>696</v>
      </c>
      <c r="C144" s="30" t="s">
        <v>697</v>
      </c>
      <c r="D144" s="30" t="s">
        <v>698</v>
      </c>
      <c r="E144" s="31"/>
      <c r="F144" s="31"/>
      <c r="G144" s="30" t="s">
        <v>86</v>
      </c>
      <c r="H144" s="30" t="s">
        <v>128</v>
      </c>
      <c r="I144" s="30" t="s">
        <v>88</v>
      </c>
      <c r="J144" s="30" t="s">
        <v>89</v>
      </c>
      <c r="K144" s="32" t="s">
        <v>699</v>
      </c>
      <c r="L144" s="33">
        <v>46307</v>
      </c>
    </row>
    <row r="145" spans="1:12" ht="48" customHeight="1" x14ac:dyDescent="0.3">
      <c r="A145" s="30" t="s">
        <v>700</v>
      </c>
      <c r="B145" s="30" t="s">
        <v>701</v>
      </c>
      <c r="C145" s="30" t="s">
        <v>181</v>
      </c>
      <c r="D145" s="30" t="s">
        <v>702</v>
      </c>
      <c r="E145" s="31"/>
      <c r="F145" s="31">
        <v>5000</v>
      </c>
      <c r="G145" s="30" t="s">
        <v>86</v>
      </c>
      <c r="H145" s="30" t="s">
        <v>87</v>
      </c>
      <c r="I145" s="30" t="s">
        <v>120</v>
      </c>
      <c r="J145" s="30" t="s">
        <v>89</v>
      </c>
      <c r="K145" s="32" t="s">
        <v>703</v>
      </c>
      <c r="L145" s="33">
        <v>46307</v>
      </c>
    </row>
    <row r="146" spans="1:12" ht="48" customHeight="1" x14ac:dyDescent="0.3">
      <c r="A146" s="30" t="s">
        <v>704</v>
      </c>
      <c r="B146" s="30" t="s">
        <v>705</v>
      </c>
      <c r="C146" s="30" t="s">
        <v>93</v>
      </c>
      <c r="D146" s="30" t="s">
        <v>706</v>
      </c>
      <c r="E146" s="31"/>
      <c r="F146" s="31">
        <v>10000</v>
      </c>
      <c r="G146" s="30" t="s">
        <v>707</v>
      </c>
      <c r="H146" s="30" t="s">
        <v>87</v>
      </c>
      <c r="I146" s="30" t="s">
        <v>120</v>
      </c>
      <c r="J146" s="30" t="s">
        <v>89</v>
      </c>
      <c r="K146" s="32" t="s">
        <v>708</v>
      </c>
      <c r="L146" s="33">
        <v>46307</v>
      </c>
    </row>
    <row r="147" spans="1:12" ht="61.95" customHeight="1" x14ac:dyDescent="0.3">
      <c r="A147" s="30" t="s">
        <v>709</v>
      </c>
      <c r="B147" s="30" t="s">
        <v>710</v>
      </c>
      <c r="C147" s="30" t="s">
        <v>93</v>
      </c>
      <c r="D147" s="30" t="s">
        <v>711</v>
      </c>
      <c r="E147" s="31"/>
      <c r="F147" s="31"/>
      <c r="G147" s="30" t="s">
        <v>712</v>
      </c>
      <c r="H147" s="30" t="s">
        <v>87</v>
      </c>
      <c r="I147" s="30" t="s">
        <v>88</v>
      </c>
      <c r="J147" s="30" t="s">
        <v>89</v>
      </c>
      <c r="K147" s="32" t="s">
        <v>713</v>
      </c>
      <c r="L147" s="33">
        <v>46307</v>
      </c>
    </row>
    <row r="148" spans="1:12" ht="61.95" customHeight="1" x14ac:dyDescent="0.3">
      <c r="A148" s="30" t="s">
        <v>714</v>
      </c>
      <c r="B148" s="30" t="s">
        <v>715</v>
      </c>
      <c r="C148" s="30" t="s">
        <v>716</v>
      </c>
      <c r="D148" s="30" t="s">
        <v>717</v>
      </c>
      <c r="E148" s="31"/>
      <c r="F148" s="31"/>
      <c r="G148" s="30" t="s">
        <v>718</v>
      </c>
      <c r="H148" s="30" t="s">
        <v>128</v>
      </c>
      <c r="I148" s="30" t="s">
        <v>88</v>
      </c>
      <c r="J148" s="30" t="s">
        <v>89</v>
      </c>
      <c r="K148" s="32" t="s">
        <v>719</v>
      </c>
      <c r="L148" s="33">
        <v>46307</v>
      </c>
    </row>
    <row r="149" spans="1:12" ht="48" customHeight="1" x14ac:dyDescent="0.3">
      <c r="A149" s="30" t="s">
        <v>714</v>
      </c>
      <c r="B149" s="30" t="s">
        <v>720</v>
      </c>
      <c r="C149" s="30" t="s">
        <v>325</v>
      </c>
      <c r="D149" s="30" t="s">
        <v>721</v>
      </c>
      <c r="E149" s="31"/>
      <c r="F149" s="31"/>
      <c r="G149" s="30" t="s">
        <v>722</v>
      </c>
      <c r="H149" s="30" t="s">
        <v>128</v>
      </c>
      <c r="I149" s="30" t="s">
        <v>88</v>
      </c>
      <c r="J149" s="30" t="s">
        <v>120</v>
      </c>
      <c r="K149" s="32" t="s">
        <v>723</v>
      </c>
      <c r="L149" s="33">
        <v>46307</v>
      </c>
    </row>
    <row r="150" spans="1:12" ht="61.95" customHeight="1" x14ac:dyDescent="0.3">
      <c r="A150" s="30" t="s">
        <v>714</v>
      </c>
      <c r="B150" s="30" t="s">
        <v>724</v>
      </c>
      <c r="C150" s="30" t="s">
        <v>697</v>
      </c>
      <c r="D150" s="30" t="s">
        <v>725</v>
      </c>
      <c r="E150" s="31"/>
      <c r="F150" s="31"/>
      <c r="G150" s="30" t="s">
        <v>726</v>
      </c>
      <c r="H150" s="30" t="s">
        <v>128</v>
      </c>
      <c r="I150" s="30" t="s">
        <v>88</v>
      </c>
      <c r="J150" s="30" t="s">
        <v>120</v>
      </c>
      <c r="K150" s="32" t="s">
        <v>727</v>
      </c>
      <c r="L150" s="33">
        <v>46307</v>
      </c>
    </row>
    <row r="151" spans="1:12" ht="61.95" customHeight="1" x14ac:dyDescent="0.3">
      <c r="A151" s="30" t="s">
        <v>728</v>
      </c>
      <c r="B151" s="30" t="s">
        <v>729</v>
      </c>
      <c r="C151" s="30" t="s">
        <v>110</v>
      </c>
      <c r="D151" s="30" t="s">
        <v>730</v>
      </c>
      <c r="E151" s="31"/>
      <c r="F151" s="31"/>
      <c r="G151" s="30" t="s">
        <v>731</v>
      </c>
      <c r="H151" s="30" t="s">
        <v>87</v>
      </c>
      <c r="I151" s="30" t="s">
        <v>88</v>
      </c>
      <c r="J151" s="30" t="s">
        <v>89</v>
      </c>
      <c r="K151" s="32" t="s">
        <v>732</v>
      </c>
      <c r="L151" s="33">
        <v>46307</v>
      </c>
    </row>
    <row r="152" spans="1:12" ht="61.95" customHeight="1" x14ac:dyDescent="0.3">
      <c r="A152" s="30" t="s">
        <v>733</v>
      </c>
      <c r="B152" s="30" t="s">
        <v>734</v>
      </c>
      <c r="C152" s="30" t="s">
        <v>104</v>
      </c>
      <c r="D152" s="30" t="s">
        <v>735</v>
      </c>
      <c r="E152" s="31"/>
      <c r="F152" s="31"/>
      <c r="G152" s="30" t="s">
        <v>736</v>
      </c>
      <c r="H152" s="30" t="s">
        <v>128</v>
      </c>
      <c r="I152" s="30" t="s">
        <v>88</v>
      </c>
      <c r="J152" s="30" t="s">
        <v>89</v>
      </c>
      <c r="K152" s="32" t="s">
        <v>737</v>
      </c>
      <c r="L152" s="33">
        <v>46307</v>
      </c>
    </row>
    <row r="153" spans="1:12" ht="61.95" customHeight="1" x14ac:dyDescent="0.3">
      <c r="A153" s="30" t="s">
        <v>738</v>
      </c>
      <c r="B153" s="30" t="s">
        <v>739</v>
      </c>
      <c r="C153" s="30" t="s">
        <v>104</v>
      </c>
      <c r="D153" s="30" t="s">
        <v>740</v>
      </c>
      <c r="E153" s="31"/>
      <c r="F153" s="31">
        <v>36000</v>
      </c>
      <c r="G153" s="30" t="s">
        <v>741</v>
      </c>
      <c r="H153" s="30" t="s">
        <v>87</v>
      </c>
      <c r="I153" s="30" t="s">
        <v>120</v>
      </c>
      <c r="J153" s="30" t="s">
        <v>120</v>
      </c>
      <c r="K153" s="32" t="s">
        <v>742</v>
      </c>
      <c r="L153" s="33">
        <v>46307</v>
      </c>
    </row>
    <row r="154" spans="1:12" ht="61.95" customHeight="1" x14ac:dyDescent="0.3">
      <c r="A154" s="30" t="s">
        <v>743</v>
      </c>
      <c r="B154" s="30" t="s">
        <v>744</v>
      </c>
      <c r="C154" s="30" t="s">
        <v>171</v>
      </c>
      <c r="D154" s="30" t="s">
        <v>745</v>
      </c>
      <c r="E154" s="31">
        <v>100</v>
      </c>
      <c r="F154" s="31">
        <v>100</v>
      </c>
      <c r="G154" s="30" t="s">
        <v>86</v>
      </c>
      <c r="H154" s="30" t="s">
        <v>86</v>
      </c>
      <c r="I154" s="30" t="s">
        <v>88</v>
      </c>
      <c r="J154" s="30" t="s">
        <v>89</v>
      </c>
      <c r="K154" s="32" t="s">
        <v>746</v>
      </c>
      <c r="L154" s="33">
        <v>46307</v>
      </c>
    </row>
    <row r="155" spans="1:12" ht="61.95" customHeight="1" x14ac:dyDescent="0.3">
      <c r="A155" s="30" t="s">
        <v>743</v>
      </c>
      <c r="B155" s="30" t="s">
        <v>747</v>
      </c>
      <c r="C155" s="30" t="s">
        <v>153</v>
      </c>
      <c r="D155" s="30" t="s">
        <v>748</v>
      </c>
      <c r="E155" s="31">
        <v>2000</v>
      </c>
      <c r="F155" s="31">
        <v>2000</v>
      </c>
      <c r="G155" s="30" t="s">
        <v>86</v>
      </c>
      <c r="H155" s="30" t="s">
        <v>88</v>
      </c>
      <c r="I155" s="30" t="s">
        <v>88</v>
      </c>
      <c r="J155" s="30" t="s">
        <v>145</v>
      </c>
      <c r="K155" s="32" t="s">
        <v>749</v>
      </c>
      <c r="L155" s="33">
        <v>46308</v>
      </c>
    </row>
    <row r="156" spans="1:12" ht="76.05" customHeight="1" x14ac:dyDescent="0.3">
      <c r="A156" s="30" t="s">
        <v>743</v>
      </c>
      <c r="B156" s="30" t="s">
        <v>750</v>
      </c>
      <c r="C156" s="30" t="s">
        <v>110</v>
      </c>
      <c r="D156" s="30" t="s">
        <v>751</v>
      </c>
      <c r="E156" s="31">
        <v>200</v>
      </c>
      <c r="F156" s="31">
        <v>150000</v>
      </c>
      <c r="G156" s="30" t="s">
        <v>752</v>
      </c>
      <c r="H156" s="30" t="s">
        <v>88</v>
      </c>
      <c r="I156" s="30" t="s">
        <v>88</v>
      </c>
      <c r="J156" s="30" t="s">
        <v>145</v>
      </c>
      <c r="K156" s="32" t="s">
        <v>753</v>
      </c>
      <c r="L156" s="33">
        <v>46308</v>
      </c>
    </row>
    <row r="157" spans="1:12" ht="61.95" customHeight="1" x14ac:dyDescent="0.3">
      <c r="A157" s="30" t="s">
        <v>743</v>
      </c>
      <c r="B157" s="30" t="s">
        <v>754</v>
      </c>
      <c r="C157" s="30" t="s">
        <v>258</v>
      </c>
      <c r="D157" s="30" t="s">
        <v>755</v>
      </c>
      <c r="E157" s="31"/>
      <c r="F157" s="31"/>
      <c r="G157" s="30" t="s">
        <v>86</v>
      </c>
      <c r="H157" s="30" t="s">
        <v>86</v>
      </c>
      <c r="I157" s="30" t="s">
        <v>88</v>
      </c>
      <c r="J157" s="30" t="s">
        <v>89</v>
      </c>
      <c r="K157" s="32" t="s">
        <v>756</v>
      </c>
      <c r="L157" s="33">
        <v>46307</v>
      </c>
    </row>
    <row r="158" spans="1:12" ht="48" customHeight="1" x14ac:dyDescent="0.3">
      <c r="A158" s="30" t="s">
        <v>757</v>
      </c>
      <c r="B158" s="30" t="s">
        <v>758</v>
      </c>
      <c r="C158" s="30" t="s">
        <v>99</v>
      </c>
      <c r="D158" s="30" t="s">
        <v>759</v>
      </c>
      <c r="E158" s="31">
        <v>200</v>
      </c>
      <c r="F158" s="31">
        <v>200</v>
      </c>
      <c r="G158" s="30" t="s">
        <v>86</v>
      </c>
      <c r="H158" s="30" t="s">
        <v>88</v>
      </c>
      <c r="I158" s="30" t="s">
        <v>88</v>
      </c>
      <c r="J158" s="30" t="s">
        <v>89</v>
      </c>
      <c r="K158" s="32" t="s">
        <v>760</v>
      </c>
      <c r="L158" s="33">
        <v>46307</v>
      </c>
    </row>
    <row r="159" spans="1:12" ht="76.05" customHeight="1" x14ac:dyDescent="0.3">
      <c r="A159" s="30" t="s">
        <v>761</v>
      </c>
      <c r="B159" s="30" t="s">
        <v>762</v>
      </c>
      <c r="C159" s="30" t="s">
        <v>93</v>
      </c>
      <c r="D159" s="30" t="s">
        <v>763</v>
      </c>
      <c r="E159" s="31">
        <v>500</v>
      </c>
      <c r="F159" s="31">
        <v>1000</v>
      </c>
      <c r="G159" s="30" t="s">
        <v>764</v>
      </c>
      <c r="H159" s="30" t="s">
        <v>88</v>
      </c>
      <c r="I159" s="30" t="s">
        <v>88</v>
      </c>
      <c r="J159" s="30" t="s">
        <v>89</v>
      </c>
      <c r="K159" s="32" t="s">
        <v>765</v>
      </c>
      <c r="L159" s="33">
        <v>46307</v>
      </c>
    </row>
    <row r="160" spans="1:12" ht="48" customHeight="1" x14ac:dyDescent="0.3">
      <c r="A160" s="30" t="s">
        <v>766</v>
      </c>
      <c r="B160" s="30" t="s">
        <v>767</v>
      </c>
      <c r="C160" s="30" t="s">
        <v>167</v>
      </c>
      <c r="D160" s="30" t="s">
        <v>768</v>
      </c>
      <c r="E160" s="31"/>
      <c r="F160" s="31"/>
      <c r="G160" s="30" t="s">
        <v>86</v>
      </c>
      <c r="H160" s="30" t="s">
        <v>86</v>
      </c>
      <c r="I160" s="30" t="s">
        <v>88</v>
      </c>
      <c r="J160" s="30" t="s">
        <v>89</v>
      </c>
      <c r="K160" s="32" t="s">
        <v>769</v>
      </c>
      <c r="L160" s="33">
        <v>46307</v>
      </c>
    </row>
    <row r="161" spans="1:12" ht="48" customHeight="1" x14ac:dyDescent="0.3">
      <c r="A161" s="30" t="s">
        <v>770</v>
      </c>
      <c r="B161" s="30" t="s">
        <v>771</v>
      </c>
      <c r="C161" s="30" t="s">
        <v>110</v>
      </c>
      <c r="D161" s="30" t="s">
        <v>772</v>
      </c>
      <c r="E161" s="31">
        <v>145000</v>
      </c>
      <c r="F161" s="31">
        <v>145000</v>
      </c>
      <c r="G161" s="30" t="s">
        <v>773</v>
      </c>
      <c r="H161" s="30" t="s">
        <v>87</v>
      </c>
      <c r="I161" s="30" t="s">
        <v>88</v>
      </c>
      <c r="J161" s="30" t="s">
        <v>89</v>
      </c>
      <c r="K161" s="32" t="s">
        <v>774</v>
      </c>
      <c r="L161" s="33">
        <v>46307</v>
      </c>
    </row>
    <row r="162" spans="1:12" ht="61.95" customHeight="1" x14ac:dyDescent="0.3">
      <c r="A162" s="30" t="s">
        <v>775</v>
      </c>
      <c r="B162" s="30" t="s">
        <v>776</v>
      </c>
      <c r="C162" s="30" t="s">
        <v>93</v>
      </c>
      <c r="D162" s="30" t="s">
        <v>777</v>
      </c>
      <c r="E162" s="31"/>
      <c r="F162" s="31"/>
      <c r="G162" s="30" t="s">
        <v>778</v>
      </c>
      <c r="H162" s="30" t="s">
        <v>88</v>
      </c>
      <c r="I162" s="30" t="s">
        <v>120</v>
      </c>
      <c r="J162" s="30" t="s">
        <v>89</v>
      </c>
      <c r="K162" s="32" t="s">
        <v>779</v>
      </c>
      <c r="L162" s="33">
        <v>46307</v>
      </c>
    </row>
    <row r="163" spans="1:12" ht="48" customHeight="1" x14ac:dyDescent="0.3">
      <c r="A163" s="30" t="s">
        <v>780</v>
      </c>
      <c r="B163" s="30" t="s">
        <v>781</v>
      </c>
      <c r="C163" s="30" t="s">
        <v>153</v>
      </c>
      <c r="D163" s="30" t="s">
        <v>782</v>
      </c>
      <c r="E163" s="31"/>
      <c r="F163" s="31"/>
      <c r="G163" s="30" t="s">
        <v>86</v>
      </c>
      <c r="H163" s="30" t="s">
        <v>86</v>
      </c>
      <c r="I163" s="30" t="s">
        <v>88</v>
      </c>
      <c r="J163" s="30" t="s">
        <v>89</v>
      </c>
      <c r="K163" s="32" t="s">
        <v>783</v>
      </c>
      <c r="L163" s="33">
        <v>46307</v>
      </c>
    </row>
    <row r="164" spans="1:12" ht="48" customHeight="1" x14ac:dyDescent="0.3">
      <c r="A164" s="30" t="s">
        <v>780</v>
      </c>
      <c r="B164" s="30" t="s">
        <v>784</v>
      </c>
      <c r="C164" s="30" t="s">
        <v>110</v>
      </c>
      <c r="D164" s="30" t="s">
        <v>785</v>
      </c>
      <c r="E164" s="31"/>
      <c r="F164" s="31"/>
      <c r="G164" s="30" t="s">
        <v>623</v>
      </c>
      <c r="H164" s="30" t="s">
        <v>87</v>
      </c>
      <c r="I164" s="30" t="s">
        <v>88</v>
      </c>
      <c r="J164" s="30" t="s">
        <v>89</v>
      </c>
      <c r="K164" s="32" t="s">
        <v>786</v>
      </c>
      <c r="L164" s="33">
        <v>46307</v>
      </c>
    </row>
    <row r="165" spans="1:12" ht="48" customHeight="1" x14ac:dyDescent="0.3">
      <c r="A165" s="30" t="s">
        <v>787</v>
      </c>
      <c r="B165" s="30" t="s">
        <v>788</v>
      </c>
      <c r="C165" s="30" t="s">
        <v>590</v>
      </c>
      <c r="D165" s="30" t="s">
        <v>789</v>
      </c>
      <c r="E165" s="31"/>
      <c r="F165" s="31"/>
      <c r="G165" s="30" t="s">
        <v>86</v>
      </c>
      <c r="H165" s="30" t="s">
        <v>87</v>
      </c>
      <c r="I165" s="30" t="s">
        <v>88</v>
      </c>
      <c r="J165" s="30" t="s">
        <v>89</v>
      </c>
      <c r="K165" s="32" t="s">
        <v>790</v>
      </c>
      <c r="L165" s="33">
        <v>46307</v>
      </c>
    </row>
    <row r="166" spans="1:12" ht="61.95" customHeight="1" x14ac:dyDescent="0.3">
      <c r="A166" s="30" t="s">
        <v>787</v>
      </c>
      <c r="B166" s="30" t="s">
        <v>791</v>
      </c>
      <c r="C166" s="30" t="s">
        <v>110</v>
      </c>
      <c r="D166" s="30" t="s">
        <v>792</v>
      </c>
      <c r="E166" s="31"/>
      <c r="F166" s="31"/>
      <c r="G166" s="30" t="s">
        <v>793</v>
      </c>
      <c r="H166" s="30" t="s">
        <v>87</v>
      </c>
      <c r="I166" s="30" t="s">
        <v>88</v>
      </c>
      <c r="J166" s="30" t="s">
        <v>89</v>
      </c>
      <c r="K166" s="32" t="s">
        <v>794</v>
      </c>
      <c r="L166" s="33">
        <v>46307</v>
      </c>
    </row>
    <row r="167" spans="1:12" ht="48" customHeight="1" x14ac:dyDescent="0.3">
      <c r="A167" s="30" t="s">
        <v>795</v>
      </c>
      <c r="B167" s="30" t="s">
        <v>796</v>
      </c>
      <c r="C167" s="30" t="s">
        <v>104</v>
      </c>
      <c r="D167" s="30" t="s">
        <v>797</v>
      </c>
      <c r="E167" s="31">
        <v>8000</v>
      </c>
      <c r="F167" s="31">
        <v>8000</v>
      </c>
      <c r="G167" s="30" t="s">
        <v>798</v>
      </c>
      <c r="H167" s="30" t="s">
        <v>87</v>
      </c>
      <c r="I167" s="30" t="s">
        <v>88</v>
      </c>
      <c r="J167" s="30" t="s">
        <v>89</v>
      </c>
      <c r="K167" s="32" t="s">
        <v>799</v>
      </c>
      <c r="L167" s="33">
        <v>46307</v>
      </c>
    </row>
    <row r="168" spans="1:12" ht="48" customHeight="1" x14ac:dyDescent="0.3">
      <c r="A168" s="30" t="s">
        <v>800</v>
      </c>
      <c r="B168" s="30" t="s">
        <v>801</v>
      </c>
      <c r="C168" s="30" t="s">
        <v>110</v>
      </c>
      <c r="D168" s="30" t="s">
        <v>802</v>
      </c>
      <c r="E168" s="31">
        <v>500</v>
      </c>
      <c r="F168" s="31">
        <v>500</v>
      </c>
      <c r="G168" s="30" t="s">
        <v>803</v>
      </c>
      <c r="H168" s="30" t="s">
        <v>86</v>
      </c>
      <c r="I168" s="30" t="s">
        <v>88</v>
      </c>
      <c r="J168" s="30" t="s">
        <v>89</v>
      </c>
      <c r="K168" s="32" t="s">
        <v>804</v>
      </c>
      <c r="L168" s="33">
        <v>46307</v>
      </c>
    </row>
    <row r="169" spans="1:12" ht="61.95" customHeight="1" x14ac:dyDescent="0.3">
      <c r="A169" s="30" t="s">
        <v>805</v>
      </c>
      <c r="B169" s="30" t="s">
        <v>806</v>
      </c>
      <c r="C169" s="30" t="s">
        <v>171</v>
      </c>
      <c r="D169" s="30" t="s">
        <v>807</v>
      </c>
      <c r="E169" s="31"/>
      <c r="F169" s="31"/>
      <c r="G169" s="30" t="s">
        <v>618</v>
      </c>
      <c r="H169" s="30" t="s">
        <v>87</v>
      </c>
      <c r="I169" s="30" t="s">
        <v>88</v>
      </c>
      <c r="J169" s="30" t="s">
        <v>89</v>
      </c>
      <c r="K169" s="32" t="s">
        <v>514</v>
      </c>
      <c r="L169" s="33">
        <v>46307</v>
      </c>
    </row>
    <row r="170" spans="1:12" ht="48" customHeight="1" x14ac:dyDescent="0.3">
      <c r="A170" s="30" t="s">
        <v>808</v>
      </c>
      <c r="B170" s="30" t="s">
        <v>809</v>
      </c>
      <c r="C170" s="30" t="s">
        <v>93</v>
      </c>
      <c r="D170" s="30" t="s">
        <v>810</v>
      </c>
      <c r="E170" s="31">
        <v>0</v>
      </c>
      <c r="F170" s="31"/>
      <c r="G170" s="30" t="s">
        <v>811</v>
      </c>
      <c r="H170" s="30" t="s">
        <v>87</v>
      </c>
      <c r="I170" s="30" t="s">
        <v>120</v>
      </c>
      <c r="J170" s="30" t="s">
        <v>145</v>
      </c>
      <c r="K170" s="32" t="s">
        <v>812</v>
      </c>
      <c r="L170" s="33">
        <v>46307</v>
      </c>
    </row>
    <row r="171" spans="1:12" ht="48" customHeight="1" x14ac:dyDescent="0.3">
      <c r="A171" s="30" t="s">
        <v>813</v>
      </c>
      <c r="B171" s="30" t="s">
        <v>814</v>
      </c>
      <c r="C171" s="30" t="s">
        <v>110</v>
      </c>
      <c r="D171" s="30" t="s">
        <v>815</v>
      </c>
      <c r="E171" s="31"/>
      <c r="F171" s="31">
        <v>16000</v>
      </c>
      <c r="G171" s="30" t="s">
        <v>816</v>
      </c>
      <c r="H171" s="30" t="s">
        <v>87</v>
      </c>
      <c r="I171" s="30" t="s">
        <v>88</v>
      </c>
      <c r="J171" s="30" t="s">
        <v>89</v>
      </c>
      <c r="K171" s="32" t="s">
        <v>817</v>
      </c>
      <c r="L171" s="33">
        <v>46307</v>
      </c>
    </row>
    <row r="172" spans="1:12" ht="48" customHeight="1" x14ac:dyDescent="0.3">
      <c r="A172" s="30" t="s">
        <v>818</v>
      </c>
      <c r="B172" s="30" t="s">
        <v>819</v>
      </c>
      <c r="C172" s="30" t="s">
        <v>820</v>
      </c>
      <c r="D172" s="30" t="s">
        <v>821</v>
      </c>
      <c r="E172" s="31"/>
      <c r="F172" s="31"/>
      <c r="G172" s="30" t="s">
        <v>86</v>
      </c>
      <c r="H172" s="30" t="s">
        <v>86</v>
      </c>
      <c r="I172" s="30" t="s">
        <v>88</v>
      </c>
      <c r="J172" s="30" t="s">
        <v>89</v>
      </c>
      <c r="K172" s="32" t="s">
        <v>822</v>
      </c>
      <c r="L172" s="33">
        <v>46307</v>
      </c>
    </row>
    <row r="173" spans="1:12" ht="76.05" customHeight="1" x14ac:dyDescent="0.3">
      <c r="A173" s="30" t="s">
        <v>823</v>
      </c>
      <c r="B173" s="30" t="s">
        <v>824</v>
      </c>
      <c r="C173" s="30" t="s">
        <v>110</v>
      </c>
      <c r="D173" s="30" t="s">
        <v>825</v>
      </c>
      <c r="E173" s="31">
        <v>1000</v>
      </c>
      <c r="F173" s="31">
        <v>200000</v>
      </c>
      <c r="G173" s="30" t="s">
        <v>826</v>
      </c>
      <c r="H173" s="30" t="s">
        <v>88</v>
      </c>
      <c r="I173" s="30" t="s">
        <v>88</v>
      </c>
      <c r="J173" s="30" t="s">
        <v>89</v>
      </c>
      <c r="K173" s="32" t="s">
        <v>827</v>
      </c>
      <c r="L173" s="33">
        <v>46307</v>
      </c>
    </row>
    <row r="174" spans="1:12" ht="61.95" customHeight="1" x14ac:dyDescent="0.3">
      <c r="A174" s="30" t="s">
        <v>828</v>
      </c>
      <c r="B174" s="30" t="s">
        <v>829</v>
      </c>
      <c r="C174" s="30" t="s">
        <v>167</v>
      </c>
      <c r="D174" s="30" t="s">
        <v>830</v>
      </c>
      <c r="E174" s="31"/>
      <c r="F174" s="31"/>
      <c r="G174" s="30" t="s">
        <v>86</v>
      </c>
      <c r="H174" s="30" t="s">
        <v>87</v>
      </c>
      <c r="I174" s="30" t="s">
        <v>88</v>
      </c>
      <c r="J174" s="30" t="s">
        <v>145</v>
      </c>
      <c r="K174" s="32" t="s">
        <v>831</v>
      </c>
      <c r="L174" s="33">
        <v>46307</v>
      </c>
    </row>
    <row r="175" spans="1:12" ht="48" customHeight="1" x14ac:dyDescent="0.3">
      <c r="A175" s="30" t="s">
        <v>828</v>
      </c>
      <c r="B175" s="30" t="s">
        <v>832</v>
      </c>
      <c r="C175" s="30" t="s">
        <v>84</v>
      </c>
      <c r="D175" s="30" t="s">
        <v>833</v>
      </c>
      <c r="E175" s="31"/>
      <c r="F175" s="31"/>
      <c r="G175" s="30" t="s">
        <v>86</v>
      </c>
      <c r="H175" s="30" t="s">
        <v>87</v>
      </c>
      <c r="I175" s="30" t="s">
        <v>88</v>
      </c>
      <c r="J175" s="30" t="s">
        <v>89</v>
      </c>
      <c r="K175" s="32" t="s">
        <v>834</v>
      </c>
      <c r="L175" s="33">
        <v>46307</v>
      </c>
    </row>
    <row r="176" spans="1:12" ht="48" customHeight="1" x14ac:dyDescent="0.3">
      <c r="A176" s="30" t="s">
        <v>835</v>
      </c>
      <c r="B176" s="30" t="s">
        <v>836</v>
      </c>
      <c r="C176" s="30" t="s">
        <v>93</v>
      </c>
      <c r="D176" s="30" t="s">
        <v>837</v>
      </c>
      <c r="E176" s="31"/>
      <c r="F176" s="31"/>
      <c r="G176" s="30" t="s">
        <v>838</v>
      </c>
      <c r="H176" s="30" t="s">
        <v>87</v>
      </c>
      <c r="I176" s="30" t="s">
        <v>120</v>
      </c>
      <c r="J176" s="30" t="s">
        <v>89</v>
      </c>
      <c r="K176" s="32" t="s">
        <v>839</v>
      </c>
      <c r="L176" s="33">
        <v>46307</v>
      </c>
    </row>
    <row r="177" spans="1:12" ht="61.95" customHeight="1" x14ac:dyDescent="0.3">
      <c r="A177" s="30" t="s">
        <v>840</v>
      </c>
      <c r="B177" s="30" t="s">
        <v>841</v>
      </c>
      <c r="C177" s="30" t="s">
        <v>842</v>
      </c>
      <c r="D177" s="30" t="s">
        <v>843</v>
      </c>
      <c r="E177" s="31"/>
      <c r="F177" s="31"/>
      <c r="G177" s="30" t="s">
        <v>844</v>
      </c>
      <c r="H177" s="30" t="s">
        <v>128</v>
      </c>
      <c r="I177" s="30" t="s">
        <v>120</v>
      </c>
      <c r="J177" s="30" t="s">
        <v>145</v>
      </c>
      <c r="K177" s="32" t="s">
        <v>845</v>
      </c>
      <c r="L177" s="33">
        <v>46307</v>
      </c>
    </row>
    <row r="178" spans="1:12" ht="61.95" customHeight="1" x14ac:dyDescent="0.3">
      <c r="A178" s="30" t="s">
        <v>846</v>
      </c>
      <c r="B178" s="30" t="s">
        <v>847</v>
      </c>
      <c r="C178" s="30" t="s">
        <v>258</v>
      </c>
      <c r="D178" s="30" t="s">
        <v>848</v>
      </c>
      <c r="E178" s="31"/>
      <c r="F178" s="31"/>
      <c r="G178" s="30" t="s">
        <v>86</v>
      </c>
      <c r="H178" s="30" t="s">
        <v>87</v>
      </c>
      <c r="I178" s="30" t="s">
        <v>88</v>
      </c>
      <c r="J178" s="30" t="s">
        <v>89</v>
      </c>
      <c r="K178" s="32" t="s">
        <v>849</v>
      </c>
      <c r="L178" s="33">
        <v>46307</v>
      </c>
    </row>
    <row r="179" spans="1:12" ht="61.95" customHeight="1" x14ac:dyDescent="0.3">
      <c r="A179" s="30" t="s">
        <v>846</v>
      </c>
      <c r="B179" s="30" t="s">
        <v>850</v>
      </c>
      <c r="C179" s="30" t="s">
        <v>110</v>
      </c>
      <c r="D179" s="30" t="s">
        <v>851</v>
      </c>
      <c r="E179" s="31"/>
      <c r="F179" s="31">
        <v>12000</v>
      </c>
      <c r="G179" s="30" t="s">
        <v>852</v>
      </c>
      <c r="H179" s="30" t="s">
        <v>87</v>
      </c>
      <c r="I179" s="30" t="s">
        <v>88</v>
      </c>
      <c r="J179" s="30" t="s">
        <v>89</v>
      </c>
      <c r="K179" s="32" t="s">
        <v>853</v>
      </c>
      <c r="L179" s="33">
        <v>46308</v>
      </c>
    </row>
    <row r="180" spans="1:12" ht="48" customHeight="1" x14ac:dyDescent="0.3">
      <c r="A180" s="30" t="s">
        <v>854</v>
      </c>
      <c r="B180" s="30" t="s">
        <v>855</v>
      </c>
      <c r="C180" s="30" t="s">
        <v>856</v>
      </c>
      <c r="D180" s="30" t="s">
        <v>857</v>
      </c>
      <c r="E180" s="31"/>
      <c r="F180" s="31"/>
      <c r="G180" s="30" t="s">
        <v>858</v>
      </c>
      <c r="H180" s="30" t="s">
        <v>128</v>
      </c>
      <c r="I180" s="30" t="s">
        <v>88</v>
      </c>
      <c r="J180" s="30" t="s">
        <v>198</v>
      </c>
      <c r="K180" s="32" t="s">
        <v>859</v>
      </c>
      <c r="L180" s="33">
        <v>46307</v>
      </c>
    </row>
    <row r="181" spans="1:12" ht="61.95" customHeight="1" x14ac:dyDescent="0.3">
      <c r="A181" s="30" t="s">
        <v>854</v>
      </c>
      <c r="B181" s="30" t="s">
        <v>860</v>
      </c>
      <c r="C181" s="30" t="s">
        <v>861</v>
      </c>
      <c r="D181" s="30" t="s">
        <v>862</v>
      </c>
      <c r="E181" s="31"/>
      <c r="F181" s="31"/>
      <c r="G181" s="30" t="s">
        <v>86</v>
      </c>
      <c r="H181" s="30" t="s">
        <v>87</v>
      </c>
      <c r="I181" s="30" t="s">
        <v>120</v>
      </c>
      <c r="J181" s="30" t="s">
        <v>89</v>
      </c>
      <c r="K181" s="32" t="s">
        <v>863</v>
      </c>
      <c r="L181" s="33">
        <v>46307</v>
      </c>
    </row>
    <row r="182" spans="1:12" ht="48" customHeight="1" x14ac:dyDescent="0.3">
      <c r="A182" s="30" t="s">
        <v>854</v>
      </c>
      <c r="B182" s="30" t="s">
        <v>864</v>
      </c>
      <c r="C182" s="30" t="s">
        <v>110</v>
      </c>
      <c r="D182" s="30" t="s">
        <v>865</v>
      </c>
      <c r="E182" s="31"/>
      <c r="F182" s="31"/>
      <c r="G182" s="30" t="s">
        <v>866</v>
      </c>
      <c r="H182" s="30" t="s">
        <v>128</v>
      </c>
      <c r="I182" s="30" t="s">
        <v>88</v>
      </c>
      <c r="J182" s="30" t="s">
        <v>89</v>
      </c>
      <c r="K182" s="32" t="s">
        <v>867</v>
      </c>
      <c r="L182" s="33">
        <v>46308</v>
      </c>
    </row>
    <row r="183" spans="1:12" ht="48" customHeight="1" x14ac:dyDescent="0.3">
      <c r="A183" s="30" t="s">
        <v>868</v>
      </c>
      <c r="B183" s="30" t="s">
        <v>869</v>
      </c>
      <c r="C183" s="30" t="s">
        <v>870</v>
      </c>
      <c r="D183" s="30" t="s">
        <v>871</v>
      </c>
      <c r="E183" s="31"/>
      <c r="F183" s="31"/>
      <c r="G183" s="30" t="s">
        <v>86</v>
      </c>
      <c r="H183" s="30" t="s">
        <v>86</v>
      </c>
      <c r="I183" s="30" t="s">
        <v>88</v>
      </c>
      <c r="J183" s="30" t="s">
        <v>121</v>
      </c>
      <c r="K183" s="32" t="s">
        <v>872</v>
      </c>
      <c r="L183" s="33">
        <v>46307</v>
      </c>
    </row>
    <row r="184" spans="1:12" ht="48" customHeight="1" x14ac:dyDescent="0.3">
      <c r="A184" s="30" t="s">
        <v>873</v>
      </c>
      <c r="B184" s="30" t="s">
        <v>874</v>
      </c>
      <c r="C184" s="30" t="s">
        <v>171</v>
      </c>
      <c r="D184" s="30" t="s">
        <v>875</v>
      </c>
      <c r="E184" s="31">
        <v>80</v>
      </c>
      <c r="F184" s="31">
        <v>80</v>
      </c>
      <c r="G184" s="30" t="s">
        <v>86</v>
      </c>
      <c r="H184" s="30" t="s">
        <v>88</v>
      </c>
      <c r="I184" s="30" t="s">
        <v>86</v>
      </c>
      <c r="J184" s="30" t="s">
        <v>121</v>
      </c>
      <c r="K184" s="32" t="s">
        <v>876</v>
      </c>
      <c r="L184" s="33">
        <v>46307</v>
      </c>
    </row>
    <row r="185" spans="1:12" ht="61.95" customHeight="1" x14ac:dyDescent="0.3">
      <c r="A185" s="30" t="s">
        <v>873</v>
      </c>
      <c r="B185" s="30" t="s">
        <v>877</v>
      </c>
      <c r="C185" s="30" t="s">
        <v>201</v>
      </c>
      <c r="D185" s="30" t="s">
        <v>878</v>
      </c>
      <c r="E185" s="31"/>
      <c r="F185" s="31"/>
      <c r="G185" s="30" t="s">
        <v>86</v>
      </c>
      <c r="H185" s="30" t="s">
        <v>87</v>
      </c>
      <c r="I185" s="30" t="s">
        <v>86</v>
      </c>
      <c r="J185" s="30" t="s">
        <v>89</v>
      </c>
      <c r="K185" s="32" t="s">
        <v>879</v>
      </c>
      <c r="L185" s="33">
        <v>46307</v>
      </c>
    </row>
    <row r="186" spans="1:12" ht="48" customHeight="1" x14ac:dyDescent="0.3">
      <c r="A186" s="30" t="s">
        <v>873</v>
      </c>
      <c r="B186" s="30" t="s">
        <v>880</v>
      </c>
      <c r="C186" s="30" t="s">
        <v>171</v>
      </c>
      <c r="D186" s="30" t="s">
        <v>881</v>
      </c>
      <c r="E186" s="31">
        <v>100</v>
      </c>
      <c r="F186" s="31">
        <v>100</v>
      </c>
      <c r="G186" s="30" t="s">
        <v>86</v>
      </c>
      <c r="H186" s="30" t="s">
        <v>86</v>
      </c>
      <c r="I186" s="30" t="s">
        <v>86</v>
      </c>
      <c r="J186" s="30" t="s">
        <v>89</v>
      </c>
      <c r="K186" s="32" t="s">
        <v>882</v>
      </c>
      <c r="L186" s="33">
        <v>46307</v>
      </c>
    </row>
    <row r="187" spans="1:12" ht="61.95" customHeight="1" x14ac:dyDescent="0.3">
      <c r="A187" s="30" t="s">
        <v>873</v>
      </c>
      <c r="B187" s="30" t="s">
        <v>883</v>
      </c>
      <c r="C187" s="30" t="s">
        <v>84</v>
      </c>
      <c r="D187" s="30" t="s">
        <v>884</v>
      </c>
      <c r="E187" s="31"/>
      <c r="F187" s="31"/>
      <c r="G187" s="30" t="s">
        <v>86</v>
      </c>
      <c r="H187" s="30" t="s">
        <v>87</v>
      </c>
      <c r="I187" s="30" t="s">
        <v>88</v>
      </c>
      <c r="J187" s="30" t="s">
        <v>89</v>
      </c>
      <c r="K187" s="32" t="s">
        <v>885</v>
      </c>
      <c r="L187" s="33">
        <v>46307</v>
      </c>
    </row>
    <row r="188" spans="1:12" ht="61.95" customHeight="1" x14ac:dyDescent="0.3">
      <c r="A188" s="30" t="s">
        <v>873</v>
      </c>
      <c r="B188" s="30" t="s">
        <v>886</v>
      </c>
      <c r="C188" s="30" t="s">
        <v>887</v>
      </c>
      <c r="D188" s="30" t="s">
        <v>888</v>
      </c>
      <c r="E188" s="31"/>
      <c r="F188" s="31"/>
      <c r="G188" s="30" t="s">
        <v>889</v>
      </c>
      <c r="H188" s="30" t="s">
        <v>88</v>
      </c>
      <c r="I188" s="30" t="s">
        <v>88</v>
      </c>
      <c r="J188" s="30" t="s">
        <v>89</v>
      </c>
      <c r="K188" s="32" t="s">
        <v>890</v>
      </c>
      <c r="L188" s="33">
        <v>46308</v>
      </c>
    </row>
    <row r="189" spans="1:12" ht="48" customHeight="1" x14ac:dyDescent="0.3">
      <c r="A189" s="30" t="s">
        <v>873</v>
      </c>
      <c r="B189" s="30" t="s">
        <v>891</v>
      </c>
      <c r="C189" s="30" t="s">
        <v>153</v>
      </c>
      <c r="D189" s="30" t="s">
        <v>892</v>
      </c>
      <c r="E189" s="31"/>
      <c r="F189" s="31"/>
      <c r="G189" s="30" t="s">
        <v>86</v>
      </c>
      <c r="H189" s="30" t="s">
        <v>87</v>
      </c>
      <c r="I189" s="30" t="s">
        <v>88</v>
      </c>
      <c r="J189" s="30" t="s">
        <v>145</v>
      </c>
      <c r="K189" s="32" t="s">
        <v>893</v>
      </c>
      <c r="L189" s="33">
        <v>46307</v>
      </c>
    </row>
    <row r="190" spans="1:12" ht="61.95" customHeight="1" x14ac:dyDescent="0.3">
      <c r="A190" s="30" t="s">
        <v>873</v>
      </c>
      <c r="B190" s="30" t="s">
        <v>894</v>
      </c>
      <c r="C190" s="30" t="s">
        <v>93</v>
      </c>
      <c r="D190" s="30" t="s">
        <v>895</v>
      </c>
      <c r="E190" s="31">
        <v>0</v>
      </c>
      <c r="F190" s="31"/>
      <c r="G190" s="30" t="s">
        <v>896</v>
      </c>
      <c r="H190" s="30" t="s">
        <v>87</v>
      </c>
      <c r="I190" s="30" t="s">
        <v>88</v>
      </c>
      <c r="J190" s="30" t="s">
        <v>89</v>
      </c>
      <c r="K190" s="32" t="s">
        <v>897</v>
      </c>
      <c r="L190" s="33">
        <v>46307</v>
      </c>
    </row>
    <row r="191" spans="1:12" ht="48" customHeight="1" x14ac:dyDescent="0.3">
      <c r="A191" s="30" t="s">
        <v>873</v>
      </c>
      <c r="B191" s="30" t="s">
        <v>898</v>
      </c>
      <c r="C191" s="30" t="s">
        <v>181</v>
      </c>
      <c r="D191" s="30" t="s">
        <v>899</v>
      </c>
      <c r="E191" s="31"/>
      <c r="F191" s="31">
        <v>1000</v>
      </c>
      <c r="G191" s="30" t="s">
        <v>86</v>
      </c>
      <c r="H191" s="30" t="s">
        <v>128</v>
      </c>
      <c r="I191" s="30" t="s">
        <v>88</v>
      </c>
      <c r="J191" s="30" t="s">
        <v>89</v>
      </c>
      <c r="K191" s="32" t="s">
        <v>900</v>
      </c>
      <c r="L191" s="33">
        <v>46307</v>
      </c>
    </row>
    <row r="192" spans="1:12" ht="48" customHeight="1" x14ac:dyDescent="0.3">
      <c r="A192" s="30" t="s">
        <v>901</v>
      </c>
      <c r="B192" s="30" t="s">
        <v>902</v>
      </c>
      <c r="C192" s="30" t="s">
        <v>167</v>
      </c>
      <c r="D192" s="30" t="s">
        <v>903</v>
      </c>
      <c r="E192" s="31"/>
      <c r="F192" s="31"/>
      <c r="G192" s="30" t="s">
        <v>904</v>
      </c>
      <c r="H192" s="30" t="s">
        <v>86</v>
      </c>
      <c r="I192" s="30" t="s">
        <v>88</v>
      </c>
      <c r="J192" s="30" t="s">
        <v>89</v>
      </c>
      <c r="K192" s="32" t="s">
        <v>905</v>
      </c>
      <c r="L192" s="33">
        <v>46307</v>
      </c>
    </row>
    <row r="193" spans="1:12" ht="76.05" customHeight="1" x14ac:dyDescent="0.3">
      <c r="A193" s="30" t="s">
        <v>906</v>
      </c>
      <c r="B193" s="30" t="s">
        <v>907</v>
      </c>
      <c r="C193" s="30" t="s">
        <v>283</v>
      </c>
      <c r="D193" s="30" t="s">
        <v>908</v>
      </c>
      <c r="E193" s="31">
        <v>5000</v>
      </c>
      <c r="F193" s="31">
        <v>100000</v>
      </c>
      <c r="G193" s="30" t="s">
        <v>909</v>
      </c>
      <c r="H193" s="30" t="s">
        <v>87</v>
      </c>
      <c r="I193" s="30" t="s">
        <v>86</v>
      </c>
      <c r="J193" s="30" t="s">
        <v>89</v>
      </c>
      <c r="K193" s="32" t="s">
        <v>910</v>
      </c>
      <c r="L193" s="33">
        <v>46307</v>
      </c>
    </row>
    <row r="194" spans="1:12" ht="61.95" customHeight="1" x14ac:dyDescent="0.3">
      <c r="A194" s="30" t="s">
        <v>911</v>
      </c>
      <c r="B194" s="30" t="s">
        <v>912</v>
      </c>
      <c r="C194" s="30" t="s">
        <v>167</v>
      </c>
      <c r="D194" s="30" t="s">
        <v>913</v>
      </c>
      <c r="E194" s="31">
        <v>300</v>
      </c>
      <c r="F194" s="31">
        <v>300</v>
      </c>
      <c r="G194" s="30" t="s">
        <v>86</v>
      </c>
      <c r="H194" s="30" t="s">
        <v>88</v>
      </c>
      <c r="I194" s="30" t="s">
        <v>88</v>
      </c>
      <c r="J194" s="30" t="s">
        <v>145</v>
      </c>
      <c r="K194" s="32" t="s">
        <v>914</v>
      </c>
      <c r="L194" s="33">
        <v>46308</v>
      </c>
    </row>
    <row r="195" spans="1:12" ht="48" customHeight="1" x14ac:dyDescent="0.3">
      <c r="A195" s="30" t="s">
        <v>915</v>
      </c>
      <c r="B195" s="30" t="s">
        <v>916</v>
      </c>
      <c r="C195" s="30" t="s">
        <v>110</v>
      </c>
      <c r="D195" s="30" t="s">
        <v>917</v>
      </c>
      <c r="E195" s="31"/>
      <c r="F195" s="31"/>
      <c r="G195" s="30" t="s">
        <v>918</v>
      </c>
      <c r="H195" s="30" t="s">
        <v>87</v>
      </c>
      <c r="I195" s="30" t="s">
        <v>88</v>
      </c>
      <c r="J195" s="30" t="s">
        <v>89</v>
      </c>
      <c r="K195" s="32" t="s">
        <v>919</v>
      </c>
      <c r="L195" s="33">
        <v>46307</v>
      </c>
    </row>
    <row r="196" spans="1:12" ht="61.95" customHeight="1" x14ac:dyDescent="0.3">
      <c r="A196" s="30" t="s">
        <v>920</v>
      </c>
      <c r="B196" s="30" t="s">
        <v>921</v>
      </c>
      <c r="C196" s="30" t="s">
        <v>258</v>
      </c>
      <c r="D196" s="30" t="s">
        <v>922</v>
      </c>
      <c r="E196" s="31"/>
      <c r="F196" s="31"/>
      <c r="G196" s="30" t="s">
        <v>86</v>
      </c>
      <c r="H196" s="30" t="s">
        <v>88</v>
      </c>
      <c r="I196" s="30" t="s">
        <v>120</v>
      </c>
      <c r="J196" s="30" t="s">
        <v>89</v>
      </c>
      <c r="K196" s="32" t="s">
        <v>923</v>
      </c>
      <c r="L196" s="33">
        <v>46310</v>
      </c>
    </row>
    <row r="197" spans="1:12" ht="48" customHeight="1" x14ac:dyDescent="0.3">
      <c r="A197" s="30" t="s">
        <v>920</v>
      </c>
      <c r="B197" s="30" t="s">
        <v>924</v>
      </c>
      <c r="C197" s="30" t="s">
        <v>325</v>
      </c>
      <c r="D197" s="30" t="s">
        <v>925</v>
      </c>
      <c r="E197" s="31"/>
      <c r="F197" s="31">
        <v>5000</v>
      </c>
      <c r="G197" s="30" t="s">
        <v>926</v>
      </c>
      <c r="H197" s="30" t="s">
        <v>87</v>
      </c>
      <c r="I197" s="30" t="s">
        <v>120</v>
      </c>
      <c r="J197" s="30" t="s">
        <v>120</v>
      </c>
      <c r="K197" s="32" t="s">
        <v>927</v>
      </c>
      <c r="L197" s="33">
        <v>46307</v>
      </c>
    </row>
    <row r="198" spans="1:12" ht="48" customHeight="1" x14ac:dyDescent="0.3">
      <c r="A198" s="30" t="s">
        <v>928</v>
      </c>
      <c r="B198" s="30" t="s">
        <v>929</v>
      </c>
      <c r="C198" s="30" t="s">
        <v>110</v>
      </c>
      <c r="D198" s="30" t="s">
        <v>930</v>
      </c>
      <c r="E198" s="31"/>
      <c r="F198" s="31"/>
      <c r="G198" s="30" t="s">
        <v>931</v>
      </c>
      <c r="H198" s="30" t="s">
        <v>87</v>
      </c>
      <c r="I198" s="30" t="s">
        <v>120</v>
      </c>
      <c r="J198" s="30" t="s">
        <v>89</v>
      </c>
      <c r="K198" s="32" t="s">
        <v>932</v>
      </c>
      <c r="L198" s="33">
        <v>46307</v>
      </c>
    </row>
    <row r="199" spans="1:12" ht="48" customHeight="1" x14ac:dyDescent="0.3">
      <c r="A199" s="30" t="s">
        <v>933</v>
      </c>
      <c r="B199" s="30" t="s">
        <v>934</v>
      </c>
      <c r="C199" s="30" t="s">
        <v>110</v>
      </c>
      <c r="D199" s="30" t="s">
        <v>935</v>
      </c>
      <c r="E199" s="31">
        <v>50000</v>
      </c>
      <c r="F199" s="31">
        <v>50000</v>
      </c>
      <c r="G199" s="30" t="s">
        <v>936</v>
      </c>
      <c r="H199" s="30" t="s">
        <v>88</v>
      </c>
      <c r="I199" s="30" t="s">
        <v>88</v>
      </c>
      <c r="J199" s="30" t="s">
        <v>145</v>
      </c>
      <c r="K199" s="32" t="s">
        <v>937</v>
      </c>
      <c r="L199" s="33">
        <v>46307</v>
      </c>
    </row>
    <row r="200" spans="1:12" ht="33" customHeight="1" x14ac:dyDescent="0.3">
      <c r="A200" s="30" t="s">
        <v>938</v>
      </c>
      <c r="B200" s="30" t="s">
        <v>939</v>
      </c>
      <c r="C200" s="30" t="s">
        <v>396</v>
      </c>
      <c r="D200" s="30" t="s">
        <v>940</v>
      </c>
      <c r="E200" s="31">
        <v>10000</v>
      </c>
      <c r="F200" s="31">
        <v>10000</v>
      </c>
      <c r="G200" s="30" t="s">
        <v>941</v>
      </c>
      <c r="H200" s="30" t="s">
        <v>87</v>
      </c>
      <c r="I200" s="30" t="s">
        <v>88</v>
      </c>
      <c r="J200" s="30" t="s">
        <v>89</v>
      </c>
      <c r="K200" s="32" t="s">
        <v>942</v>
      </c>
      <c r="L200" s="33">
        <v>46307</v>
      </c>
    </row>
    <row r="201" spans="1:12" ht="48" customHeight="1" x14ac:dyDescent="0.3">
      <c r="A201" s="30" t="s">
        <v>943</v>
      </c>
      <c r="B201" s="30" t="s">
        <v>944</v>
      </c>
      <c r="C201" s="30" t="s">
        <v>167</v>
      </c>
      <c r="D201" s="30" t="s">
        <v>945</v>
      </c>
      <c r="E201" s="31">
        <v>5</v>
      </c>
      <c r="F201" s="31">
        <v>5</v>
      </c>
      <c r="G201" s="30" t="s">
        <v>86</v>
      </c>
      <c r="H201" s="30" t="s">
        <v>86</v>
      </c>
      <c r="I201" s="30" t="s">
        <v>88</v>
      </c>
      <c r="J201" s="30" t="s">
        <v>89</v>
      </c>
      <c r="K201" s="32" t="s">
        <v>946</v>
      </c>
      <c r="L201" s="33">
        <v>46307</v>
      </c>
    </row>
    <row r="202" spans="1:12" ht="61.95" customHeight="1" x14ac:dyDescent="0.3">
      <c r="A202" s="30" t="s">
        <v>947</v>
      </c>
      <c r="B202" s="30" t="s">
        <v>948</v>
      </c>
      <c r="C202" s="30" t="s">
        <v>396</v>
      </c>
      <c r="D202" s="30" t="s">
        <v>949</v>
      </c>
      <c r="E202" s="31"/>
      <c r="F202" s="31">
        <v>350000</v>
      </c>
      <c r="G202" s="30" t="s">
        <v>950</v>
      </c>
      <c r="H202" s="30" t="s">
        <v>128</v>
      </c>
      <c r="I202" s="30" t="s">
        <v>120</v>
      </c>
      <c r="J202" s="30" t="s">
        <v>89</v>
      </c>
      <c r="K202" s="32" t="s">
        <v>951</v>
      </c>
      <c r="L202" s="33">
        <v>46307</v>
      </c>
    </row>
    <row r="203" spans="1:12" ht="61.95" customHeight="1" x14ac:dyDescent="0.3">
      <c r="A203" s="30" t="s">
        <v>952</v>
      </c>
      <c r="B203" s="30" t="s">
        <v>953</v>
      </c>
      <c r="C203" s="30" t="s">
        <v>104</v>
      </c>
      <c r="D203" s="30" t="s">
        <v>954</v>
      </c>
      <c r="E203" s="31"/>
      <c r="F203" s="31">
        <v>500000</v>
      </c>
      <c r="G203" s="30" t="s">
        <v>955</v>
      </c>
      <c r="H203" s="30" t="s">
        <v>87</v>
      </c>
      <c r="I203" s="30" t="s">
        <v>88</v>
      </c>
      <c r="J203" s="30" t="s">
        <v>89</v>
      </c>
      <c r="K203" s="32" t="s">
        <v>956</v>
      </c>
      <c r="L203" s="33">
        <v>46307</v>
      </c>
    </row>
    <row r="204" spans="1:12" ht="76.05" customHeight="1" x14ac:dyDescent="0.3">
      <c r="A204" s="30" t="s">
        <v>957</v>
      </c>
      <c r="B204" s="30" t="s">
        <v>958</v>
      </c>
      <c r="C204" s="30" t="s">
        <v>93</v>
      </c>
      <c r="D204" s="30" t="s">
        <v>959</v>
      </c>
      <c r="E204" s="31"/>
      <c r="F204" s="31"/>
      <c r="G204" s="30" t="s">
        <v>960</v>
      </c>
      <c r="H204" s="30" t="s">
        <v>87</v>
      </c>
      <c r="I204" s="30" t="s">
        <v>88</v>
      </c>
      <c r="J204" s="30" t="s">
        <v>120</v>
      </c>
      <c r="K204" s="32" t="s">
        <v>961</v>
      </c>
      <c r="L204" s="33">
        <v>46307</v>
      </c>
    </row>
    <row r="205" spans="1:12" ht="61.95" customHeight="1" x14ac:dyDescent="0.3">
      <c r="A205" s="30" t="s">
        <v>962</v>
      </c>
      <c r="B205" s="30" t="s">
        <v>963</v>
      </c>
      <c r="C205" s="30" t="s">
        <v>273</v>
      </c>
      <c r="D205" s="30" t="s">
        <v>964</v>
      </c>
      <c r="E205" s="31"/>
      <c r="F205" s="31"/>
      <c r="G205" s="30" t="s">
        <v>128</v>
      </c>
      <c r="H205" s="30" t="s">
        <v>86</v>
      </c>
      <c r="I205" s="30" t="s">
        <v>88</v>
      </c>
      <c r="J205" s="30" t="s">
        <v>121</v>
      </c>
      <c r="K205" s="32" t="s">
        <v>965</v>
      </c>
      <c r="L205" s="33">
        <v>46307</v>
      </c>
    </row>
    <row r="206" spans="1:12" ht="61.95" customHeight="1" x14ac:dyDescent="0.3">
      <c r="A206" s="30" t="s">
        <v>966</v>
      </c>
      <c r="B206" s="30" t="s">
        <v>967</v>
      </c>
      <c r="C206" s="30" t="s">
        <v>93</v>
      </c>
      <c r="D206" s="30" t="s">
        <v>968</v>
      </c>
      <c r="E206" s="31">
        <v>500</v>
      </c>
      <c r="F206" s="31">
        <v>100000</v>
      </c>
      <c r="G206" s="30" t="s">
        <v>969</v>
      </c>
      <c r="H206" s="30" t="s">
        <v>87</v>
      </c>
      <c r="I206" s="30" t="s">
        <v>88</v>
      </c>
      <c r="J206" s="30" t="s">
        <v>89</v>
      </c>
      <c r="K206" s="32" t="s">
        <v>970</v>
      </c>
      <c r="L206" s="33">
        <v>46307</v>
      </c>
    </row>
    <row r="207" spans="1:12" ht="48" customHeight="1" x14ac:dyDescent="0.3">
      <c r="A207" s="30" t="s">
        <v>966</v>
      </c>
      <c r="B207" s="30" t="s">
        <v>971</v>
      </c>
      <c r="C207" s="30" t="s">
        <v>590</v>
      </c>
      <c r="D207" s="30" t="s">
        <v>972</v>
      </c>
      <c r="E207" s="31"/>
      <c r="F207" s="31"/>
      <c r="G207" s="30" t="s">
        <v>86</v>
      </c>
      <c r="H207" s="30" t="s">
        <v>86</v>
      </c>
      <c r="I207" s="30" t="s">
        <v>88</v>
      </c>
      <c r="J207" s="30" t="s">
        <v>89</v>
      </c>
      <c r="K207" s="32" t="s">
        <v>973</v>
      </c>
      <c r="L207" s="33">
        <v>46307</v>
      </c>
    </row>
    <row r="208" spans="1:12" ht="48" customHeight="1" x14ac:dyDescent="0.3">
      <c r="A208" s="30" t="s">
        <v>974</v>
      </c>
      <c r="B208" s="30" t="s">
        <v>975</v>
      </c>
      <c r="C208" s="30" t="s">
        <v>110</v>
      </c>
      <c r="D208" s="30" t="s">
        <v>976</v>
      </c>
      <c r="E208" s="31">
        <v>60000</v>
      </c>
      <c r="F208" s="31">
        <v>60000</v>
      </c>
      <c r="G208" s="30" t="s">
        <v>977</v>
      </c>
      <c r="H208" s="30" t="s">
        <v>88</v>
      </c>
      <c r="I208" s="30" t="s">
        <v>88</v>
      </c>
      <c r="J208" s="30" t="s">
        <v>89</v>
      </c>
      <c r="K208" s="32" t="s">
        <v>978</v>
      </c>
      <c r="L208" s="33">
        <v>46307</v>
      </c>
    </row>
    <row r="209" spans="1:12" ht="48" customHeight="1" x14ac:dyDescent="0.3">
      <c r="A209" s="30" t="s">
        <v>979</v>
      </c>
      <c r="B209" s="30" t="s">
        <v>980</v>
      </c>
      <c r="C209" s="30" t="s">
        <v>93</v>
      </c>
      <c r="D209" s="30" t="s">
        <v>981</v>
      </c>
      <c r="E209" s="31">
        <v>1000</v>
      </c>
      <c r="F209" s="31">
        <v>25000</v>
      </c>
      <c r="G209" s="30" t="s">
        <v>982</v>
      </c>
      <c r="H209" s="30" t="s">
        <v>87</v>
      </c>
      <c r="I209" s="30" t="s">
        <v>120</v>
      </c>
      <c r="J209" s="30" t="s">
        <v>89</v>
      </c>
      <c r="K209" s="32" t="s">
        <v>983</v>
      </c>
      <c r="L209" s="33">
        <v>46307</v>
      </c>
    </row>
    <row r="210" spans="1:12" ht="48" customHeight="1" x14ac:dyDescent="0.3">
      <c r="A210" s="30" t="s">
        <v>984</v>
      </c>
      <c r="B210" s="30" t="s">
        <v>985</v>
      </c>
      <c r="C210" s="30" t="s">
        <v>986</v>
      </c>
      <c r="D210" s="30" t="s">
        <v>987</v>
      </c>
      <c r="E210" s="31"/>
      <c r="F210" s="31"/>
      <c r="G210" s="30" t="s">
        <v>86</v>
      </c>
      <c r="H210" s="30" t="s">
        <v>87</v>
      </c>
      <c r="I210" s="30" t="s">
        <v>88</v>
      </c>
      <c r="J210" s="30" t="s">
        <v>89</v>
      </c>
      <c r="K210" s="32" t="s">
        <v>988</v>
      </c>
      <c r="L210" s="33">
        <v>46307</v>
      </c>
    </row>
    <row r="211" spans="1:12" ht="61.95" customHeight="1" x14ac:dyDescent="0.3">
      <c r="A211" s="30" t="s">
        <v>984</v>
      </c>
      <c r="B211" s="30" t="s">
        <v>989</v>
      </c>
      <c r="C211" s="30" t="s">
        <v>283</v>
      </c>
      <c r="D211" s="30" t="s">
        <v>990</v>
      </c>
      <c r="E211" s="31"/>
      <c r="F211" s="31"/>
      <c r="G211" s="30" t="s">
        <v>991</v>
      </c>
      <c r="H211" s="30" t="s">
        <v>87</v>
      </c>
      <c r="I211" s="30" t="s">
        <v>88</v>
      </c>
      <c r="J211" s="30" t="s">
        <v>89</v>
      </c>
      <c r="K211" s="32" t="s">
        <v>992</v>
      </c>
      <c r="L211" s="33">
        <v>46307</v>
      </c>
    </row>
    <row r="212" spans="1:12" ht="61.95" customHeight="1" x14ac:dyDescent="0.3">
      <c r="A212" s="30" t="s">
        <v>993</v>
      </c>
      <c r="B212" s="30" t="s">
        <v>994</v>
      </c>
      <c r="C212" s="30" t="s">
        <v>995</v>
      </c>
      <c r="D212" s="30" t="s">
        <v>996</v>
      </c>
      <c r="E212" s="31"/>
      <c r="F212" s="31"/>
      <c r="G212" s="30" t="s">
        <v>997</v>
      </c>
      <c r="H212" s="30" t="s">
        <v>87</v>
      </c>
      <c r="I212" s="30" t="s">
        <v>88</v>
      </c>
      <c r="J212" s="30" t="s">
        <v>89</v>
      </c>
      <c r="K212" s="32" t="s">
        <v>998</v>
      </c>
      <c r="L212" s="33">
        <v>46307</v>
      </c>
    </row>
    <row r="213" spans="1:12" ht="61.95" customHeight="1" x14ac:dyDescent="0.3">
      <c r="A213" s="30" t="s">
        <v>999</v>
      </c>
      <c r="B213" s="30" t="s">
        <v>1000</v>
      </c>
      <c r="C213" s="30" t="s">
        <v>104</v>
      </c>
      <c r="D213" s="30" t="s">
        <v>1001</v>
      </c>
      <c r="E213" s="31"/>
      <c r="F213" s="31"/>
      <c r="G213" s="30" t="s">
        <v>1002</v>
      </c>
      <c r="H213" s="30" t="s">
        <v>87</v>
      </c>
      <c r="I213" s="30" t="s">
        <v>120</v>
      </c>
      <c r="J213" s="30" t="s">
        <v>89</v>
      </c>
      <c r="K213" s="32" t="s">
        <v>1003</v>
      </c>
      <c r="L213" s="33">
        <v>46308</v>
      </c>
    </row>
    <row r="214" spans="1:12" ht="48" customHeight="1" x14ac:dyDescent="0.3">
      <c r="A214" s="30" t="s">
        <v>1004</v>
      </c>
      <c r="B214" s="30" t="s">
        <v>1005</v>
      </c>
      <c r="C214" s="30" t="s">
        <v>300</v>
      </c>
      <c r="D214" s="30" t="s">
        <v>1006</v>
      </c>
      <c r="E214" s="31"/>
      <c r="F214" s="31"/>
      <c r="G214" s="30" t="s">
        <v>1007</v>
      </c>
      <c r="H214" s="30" t="s">
        <v>128</v>
      </c>
      <c r="I214" s="30" t="s">
        <v>88</v>
      </c>
      <c r="J214" s="30" t="s">
        <v>89</v>
      </c>
      <c r="K214" s="32" t="s">
        <v>1008</v>
      </c>
      <c r="L214" s="33">
        <v>46307</v>
      </c>
    </row>
    <row r="215" spans="1:12" ht="48" customHeight="1" x14ac:dyDescent="0.3">
      <c r="A215" s="30" t="s">
        <v>1009</v>
      </c>
      <c r="B215" s="30" t="s">
        <v>1010</v>
      </c>
      <c r="C215" s="30" t="s">
        <v>84</v>
      </c>
      <c r="D215" s="30" t="s">
        <v>1011</v>
      </c>
      <c r="E215" s="31"/>
      <c r="F215" s="31"/>
      <c r="G215" s="30" t="s">
        <v>86</v>
      </c>
      <c r="H215" s="30" t="s">
        <v>87</v>
      </c>
      <c r="I215" s="30" t="s">
        <v>88</v>
      </c>
      <c r="J215" s="30" t="s">
        <v>89</v>
      </c>
      <c r="K215" s="32" t="s">
        <v>1012</v>
      </c>
      <c r="L215" s="33">
        <v>46307</v>
      </c>
    </row>
    <row r="216" spans="1:12" ht="48" customHeight="1" x14ac:dyDescent="0.3">
      <c r="A216" s="30" t="s">
        <v>1009</v>
      </c>
      <c r="B216" s="30" t="s">
        <v>1013</v>
      </c>
      <c r="C216" s="30" t="s">
        <v>110</v>
      </c>
      <c r="D216" s="30" t="s">
        <v>1014</v>
      </c>
      <c r="E216" s="31">
        <v>5000</v>
      </c>
      <c r="F216" s="31">
        <v>5000</v>
      </c>
      <c r="G216" s="30" t="s">
        <v>1015</v>
      </c>
      <c r="H216" s="30" t="s">
        <v>87</v>
      </c>
      <c r="I216" s="30" t="s">
        <v>88</v>
      </c>
      <c r="J216" s="30" t="s">
        <v>89</v>
      </c>
      <c r="K216" s="32" t="s">
        <v>1016</v>
      </c>
      <c r="L216" s="33">
        <v>46307</v>
      </c>
    </row>
    <row r="217" spans="1:12" ht="48" customHeight="1" x14ac:dyDescent="0.3">
      <c r="A217" s="30" t="s">
        <v>1017</v>
      </c>
      <c r="B217" s="30" t="s">
        <v>1018</v>
      </c>
      <c r="C217" s="30" t="s">
        <v>153</v>
      </c>
      <c r="D217" s="30" t="s">
        <v>1019</v>
      </c>
      <c r="E217" s="31"/>
      <c r="F217" s="31"/>
      <c r="G217" s="30" t="s">
        <v>86</v>
      </c>
      <c r="H217" s="30" t="s">
        <v>87</v>
      </c>
      <c r="I217" s="30" t="s">
        <v>120</v>
      </c>
      <c r="J217" s="30" t="s">
        <v>89</v>
      </c>
      <c r="K217" s="32" t="s">
        <v>1020</v>
      </c>
      <c r="L217" s="33">
        <v>46307</v>
      </c>
    </row>
    <row r="218" spans="1:12" ht="61.95" customHeight="1" x14ac:dyDescent="0.3">
      <c r="A218" s="30" t="s">
        <v>1021</v>
      </c>
      <c r="B218" s="30" t="s">
        <v>1022</v>
      </c>
      <c r="C218" s="30" t="s">
        <v>93</v>
      </c>
      <c r="D218" s="30" t="s">
        <v>1023</v>
      </c>
      <c r="E218" s="31"/>
      <c r="F218" s="31"/>
      <c r="G218" s="30" t="s">
        <v>1024</v>
      </c>
      <c r="H218" s="30" t="s">
        <v>87</v>
      </c>
      <c r="I218" s="30" t="s">
        <v>120</v>
      </c>
      <c r="J218" s="30" t="s">
        <v>89</v>
      </c>
      <c r="K218" s="32" t="s">
        <v>1025</v>
      </c>
      <c r="L218" s="33">
        <v>46307</v>
      </c>
    </row>
    <row r="219" spans="1:12" ht="61.95" customHeight="1" x14ac:dyDescent="0.3">
      <c r="A219" s="30" t="s">
        <v>1026</v>
      </c>
      <c r="B219" s="30" t="s">
        <v>1027</v>
      </c>
      <c r="C219" s="30" t="s">
        <v>1028</v>
      </c>
      <c r="D219" s="30" t="s">
        <v>1029</v>
      </c>
      <c r="E219" s="31"/>
      <c r="F219" s="31"/>
      <c r="G219" s="30" t="s">
        <v>86</v>
      </c>
      <c r="H219" s="30" t="s">
        <v>128</v>
      </c>
      <c r="I219" s="30" t="s">
        <v>88</v>
      </c>
      <c r="J219" s="30" t="s">
        <v>120</v>
      </c>
      <c r="K219" s="32" t="s">
        <v>1030</v>
      </c>
      <c r="L219" s="33">
        <v>46307</v>
      </c>
    </row>
    <row r="220" spans="1:12" ht="33" customHeight="1" x14ac:dyDescent="0.3">
      <c r="A220" s="30" t="s">
        <v>1031</v>
      </c>
      <c r="B220" s="30" t="s">
        <v>1032</v>
      </c>
      <c r="C220" s="30" t="s">
        <v>396</v>
      </c>
      <c r="D220" s="30" t="s">
        <v>1033</v>
      </c>
      <c r="E220" s="31">
        <v>50000</v>
      </c>
      <c r="F220" s="31">
        <v>50000</v>
      </c>
      <c r="G220" s="30" t="s">
        <v>86</v>
      </c>
      <c r="H220" s="30" t="s">
        <v>87</v>
      </c>
      <c r="I220" s="30" t="s">
        <v>88</v>
      </c>
      <c r="J220" s="30" t="s">
        <v>145</v>
      </c>
      <c r="K220" s="32" t="s">
        <v>1034</v>
      </c>
      <c r="L220" s="33">
        <v>46307</v>
      </c>
    </row>
    <row r="221" spans="1:12" ht="61.95" customHeight="1" x14ac:dyDescent="0.3">
      <c r="A221" s="30" t="s">
        <v>1035</v>
      </c>
      <c r="B221" s="30" t="s">
        <v>1036</v>
      </c>
      <c r="C221" s="30" t="s">
        <v>300</v>
      </c>
      <c r="D221" s="30" t="s">
        <v>1037</v>
      </c>
      <c r="E221" s="31">
        <v>2500</v>
      </c>
      <c r="F221" s="31">
        <v>100000</v>
      </c>
      <c r="G221" s="30" t="s">
        <v>1038</v>
      </c>
      <c r="H221" s="30" t="s">
        <v>88</v>
      </c>
      <c r="I221" s="30" t="s">
        <v>88</v>
      </c>
      <c r="J221" s="30" t="s">
        <v>89</v>
      </c>
      <c r="K221" s="32" t="s">
        <v>1039</v>
      </c>
      <c r="L221" s="33">
        <v>46308</v>
      </c>
    </row>
    <row r="222" spans="1:12" ht="48" customHeight="1" x14ac:dyDescent="0.3">
      <c r="A222" s="30" t="s">
        <v>1040</v>
      </c>
      <c r="B222" s="30" t="s">
        <v>1041</v>
      </c>
      <c r="C222" s="30" t="s">
        <v>820</v>
      </c>
      <c r="D222" s="30" t="s">
        <v>1042</v>
      </c>
      <c r="E222" s="31"/>
      <c r="F222" s="31"/>
      <c r="G222" s="30" t="s">
        <v>86</v>
      </c>
      <c r="H222" s="30" t="s">
        <v>87</v>
      </c>
      <c r="I222" s="30" t="s">
        <v>88</v>
      </c>
      <c r="J222" s="30" t="s">
        <v>89</v>
      </c>
      <c r="K222" s="32" t="s">
        <v>1043</v>
      </c>
      <c r="L222" s="33">
        <v>46307</v>
      </c>
    </row>
    <row r="223" spans="1:12" ht="61.95" customHeight="1" x14ac:dyDescent="0.3">
      <c r="A223" s="30" t="s">
        <v>1044</v>
      </c>
      <c r="B223" s="30" t="s">
        <v>1045</v>
      </c>
      <c r="C223" s="30" t="s">
        <v>1046</v>
      </c>
      <c r="D223" s="30" t="s">
        <v>1047</v>
      </c>
      <c r="E223" s="31"/>
      <c r="F223" s="31"/>
      <c r="G223" s="30" t="s">
        <v>86</v>
      </c>
      <c r="H223" s="30" t="s">
        <v>86</v>
      </c>
      <c r="I223" s="30" t="s">
        <v>88</v>
      </c>
      <c r="J223" s="30" t="s">
        <v>145</v>
      </c>
      <c r="K223" s="32" t="s">
        <v>1048</v>
      </c>
      <c r="L223" s="33">
        <v>46307</v>
      </c>
    </row>
    <row r="224" spans="1:12" ht="61.95" customHeight="1" x14ac:dyDescent="0.3">
      <c r="A224" s="30" t="s">
        <v>1049</v>
      </c>
      <c r="B224" s="30" t="s">
        <v>1050</v>
      </c>
      <c r="C224" s="30" t="s">
        <v>153</v>
      </c>
      <c r="D224" s="30" t="s">
        <v>1051</v>
      </c>
      <c r="E224" s="31"/>
      <c r="F224" s="31"/>
      <c r="G224" s="30" t="s">
        <v>86</v>
      </c>
      <c r="H224" s="30" t="s">
        <v>128</v>
      </c>
      <c r="I224" s="30" t="s">
        <v>88</v>
      </c>
      <c r="J224" s="30" t="s">
        <v>89</v>
      </c>
      <c r="K224" s="32" t="s">
        <v>1052</v>
      </c>
      <c r="L224" s="33">
        <v>46307</v>
      </c>
    </row>
    <row r="225" spans="1:12" ht="48" customHeight="1" x14ac:dyDescent="0.3">
      <c r="A225" s="30" t="s">
        <v>1053</v>
      </c>
      <c r="B225" s="30" t="s">
        <v>1054</v>
      </c>
      <c r="C225" s="30" t="s">
        <v>93</v>
      </c>
      <c r="D225" s="30" t="s">
        <v>1055</v>
      </c>
      <c r="E225" s="31">
        <v>6000</v>
      </c>
      <c r="F225" s="31">
        <v>6000</v>
      </c>
      <c r="G225" s="30" t="s">
        <v>1056</v>
      </c>
      <c r="H225" s="30" t="s">
        <v>87</v>
      </c>
      <c r="I225" s="30" t="s">
        <v>88</v>
      </c>
      <c r="J225" s="30" t="s">
        <v>89</v>
      </c>
      <c r="K225" s="32" t="s">
        <v>1057</v>
      </c>
      <c r="L225" s="33">
        <v>46307</v>
      </c>
    </row>
    <row r="226" spans="1:12" ht="48" customHeight="1" x14ac:dyDescent="0.3">
      <c r="A226" s="30" t="s">
        <v>1058</v>
      </c>
      <c r="B226" s="30" t="s">
        <v>1059</v>
      </c>
      <c r="C226" s="30" t="s">
        <v>110</v>
      </c>
      <c r="D226" s="30" t="s">
        <v>1060</v>
      </c>
      <c r="E226" s="31">
        <v>15000</v>
      </c>
      <c r="F226" s="31">
        <v>50000</v>
      </c>
      <c r="G226" s="30" t="s">
        <v>1061</v>
      </c>
      <c r="H226" s="30" t="s">
        <v>87</v>
      </c>
      <c r="I226" s="30" t="s">
        <v>120</v>
      </c>
      <c r="J226" s="30" t="s">
        <v>89</v>
      </c>
      <c r="K226" s="32" t="s">
        <v>1062</v>
      </c>
      <c r="L226" s="33">
        <v>46307</v>
      </c>
    </row>
    <row r="227" spans="1:12" ht="48" customHeight="1" x14ac:dyDescent="0.3">
      <c r="A227" s="30" t="s">
        <v>1063</v>
      </c>
      <c r="B227" s="30" t="s">
        <v>1064</v>
      </c>
      <c r="C227" s="30" t="s">
        <v>171</v>
      </c>
      <c r="D227" s="30" t="s">
        <v>1065</v>
      </c>
      <c r="E227" s="31"/>
      <c r="F227" s="31"/>
      <c r="G227" s="30" t="s">
        <v>86</v>
      </c>
      <c r="H227" s="30" t="s">
        <v>87</v>
      </c>
      <c r="I227" s="30" t="s">
        <v>120</v>
      </c>
      <c r="J227" s="30" t="s">
        <v>89</v>
      </c>
      <c r="K227" s="32" t="s">
        <v>1066</v>
      </c>
      <c r="L227" s="33">
        <v>46307</v>
      </c>
    </row>
    <row r="228" spans="1:12" ht="48" customHeight="1" x14ac:dyDescent="0.3">
      <c r="A228" s="30" t="s">
        <v>1067</v>
      </c>
      <c r="B228" s="30" t="s">
        <v>1068</v>
      </c>
      <c r="C228" s="30" t="s">
        <v>1069</v>
      </c>
      <c r="D228" s="30" t="s">
        <v>1070</v>
      </c>
      <c r="E228" s="31"/>
      <c r="F228" s="31"/>
      <c r="G228" s="30" t="s">
        <v>1071</v>
      </c>
      <c r="H228" s="30" t="s">
        <v>86</v>
      </c>
      <c r="I228" s="30" t="s">
        <v>86</v>
      </c>
      <c r="J228" s="30" t="s">
        <v>89</v>
      </c>
      <c r="K228" s="32" t="s">
        <v>1072</v>
      </c>
      <c r="L228" s="33">
        <v>46307</v>
      </c>
    </row>
    <row r="229" spans="1:12" ht="61.95" customHeight="1" x14ac:dyDescent="0.3">
      <c r="A229" s="30" t="s">
        <v>1073</v>
      </c>
      <c r="B229" s="30" t="s">
        <v>1074</v>
      </c>
      <c r="C229" s="30" t="s">
        <v>135</v>
      </c>
      <c r="D229" s="30" t="s">
        <v>1075</v>
      </c>
      <c r="E229" s="31"/>
      <c r="F229" s="31"/>
      <c r="G229" s="30" t="s">
        <v>1076</v>
      </c>
      <c r="H229" s="30" t="s">
        <v>128</v>
      </c>
      <c r="I229" s="30" t="s">
        <v>86</v>
      </c>
      <c r="J229" s="30" t="s">
        <v>89</v>
      </c>
      <c r="K229" s="32" t="s">
        <v>1077</v>
      </c>
      <c r="L229" s="33">
        <v>46307</v>
      </c>
    </row>
    <row r="230" spans="1:12" ht="48" customHeight="1" x14ac:dyDescent="0.3">
      <c r="A230" s="30" t="s">
        <v>1078</v>
      </c>
      <c r="B230" s="30" t="s">
        <v>1079</v>
      </c>
      <c r="C230" s="30" t="s">
        <v>93</v>
      </c>
      <c r="D230" s="30" t="s">
        <v>1080</v>
      </c>
      <c r="E230" s="31"/>
      <c r="F230" s="31"/>
      <c r="G230" s="30" t="s">
        <v>1081</v>
      </c>
      <c r="H230" s="30" t="s">
        <v>87</v>
      </c>
      <c r="I230" s="30" t="s">
        <v>120</v>
      </c>
      <c r="J230" s="30" t="s">
        <v>198</v>
      </c>
      <c r="K230" s="32" t="s">
        <v>1082</v>
      </c>
      <c r="L230" s="33">
        <v>46307</v>
      </c>
    </row>
    <row r="231" spans="1:12" ht="61.95" customHeight="1" x14ac:dyDescent="0.3">
      <c r="A231" s="30" t="s">
        <v>1083</v>
      </c>
      <c r="B231" s="30" t="s">
        <v>1084</v>
      </c>
      <c r="C231" s="30" t="s">
        <v>325</v>
      </c>
      <c r="D231" s="30" t="s">
        <v>1085</v>
      </c>
      <c r="E231" s="31">
        <v>0</v>
      </c>
      <c r="F231" s="31">
        <v>30000</v>
      </c>
      <c r="G231" s="30" t="s">
        <v>1086</v>
      </c>
      <c r="H231" s="30" t="s">
        <v>88</v>
      </c>
      <c r="I231" s="30" t="s">
        <v>88</v>
      </c>
      <c r="J231" s="30" t="s">
        <v>145</v>
      </c>
      <c r="K231" s="32" t="s">
        <v>1087</v>
      </c>
      <c r="L231" s="33">
        <v>46307</v>
      </c>
    </row>
    <row r="232" spans="1:12" ht="48" customHeight="1" x14ac:dyDescent="0.3">
      <c r="A232" s="30" t="s">
        <v>1083</v>
      </c>
      <c r="B232" s="30" t="s">
        <v>1088</v>
      </c>
      <c r="C232" s="30" t="s">
        <v>590</v>
      </c>
      <c r="D232" s="30" t="s">
        <v>1089</v>
      </c>
      <c r="E232" s="31"/>
      <c r="F232" s="31"/>
      <c r="G232" s="30" t="s">
        <v>86</v>
      </c>
      <c r="H232" s="30" t="s">
        <v>86</v>
      </c>
      <c r="I232" s="30" t="s">
        <v>88</v>
      </c>
      <c r="J232" s="30" t="s">
        <v>89</v>
      </c>
      <c r="K232" s="32" t="s">
        <v>1090</v>
      </c>
      <c r="L232" s="33">
        <v>46307</v>
      </c>
    </row>
    <row r="233" spans="1:12" ht="33" customHeight="1" x14ac:dyDescent="0.3">
      <c r="A233" s="30" t="s">
        <v>1083</v>
      </c>
      <c r="B233" s="30" t="s">
        <v>1091</v>
      </c>
      <c r="C233" s="30" t="s">
        <v>84</v>
      </c>
      <c r="D233" s="30" t="s">
        <v>1092</v>
      </c>
      <c r="E233" s="31">
        <v>3600</v>
      </c>
      <c r="F233" s="31">
        <v>3600</v>
      </c>
      <c r="G233" s="30" t="s">
        <v>1093</v>
      </c>
      <c r="H233" s="30" t="s">
        <v>87</v>
      </c>
      <c r="I233" s="30" t="s">
        <v>88</v>
      </c>
      <c r="J233" s="30" t="s">
        <v>198</v>
      </c>
      <c r="K233" s="32" t="s">
        <v>1094</v>
      </c>
      <c r="L233" s="33">
        <v>46307</v>
      </c>
    </row>
    <row r="234" spans="1:12" ht="48" customHeight="1" x14ac:dyDescent="0.3">
      <c r="A234" s="30" t="s">
        <v>1095</v>
      </c>
      <c r="B234" s="30" t="s">
        <v>1096</v>
      </c>
      <c r="C234" s="30" t="s">
        <v>283</v>
      </c>
      <c r="D234" s="30" t="s">
        <v>1097</v>
      </c>
      <c r="E234" s="31">
        <v>0</v>
      </c>
      <c r="F234" s="31">
        <v>100000</v>
      </c>
      <c r="G234" s="30" t="s">
        <v>1098</v>
      </c>
      <c r="H234" s="30" t="s">
        <v>87</v>
      </c>
      <c r="I234" s="30" t="s">
        <v>88</v>
      </c>
      <c r="J234" s="30" t="s">
        <v>89</v>
      </c>
      <c r="K234" s="32" t="s">
        <v>1099</v>
      </c>
      <c r="L234" s="33">
        <v>46307</v>
      </c>
    </row>
    <row r="235" spans="1:12" ht="48" customHeight="1" x14ac:dyDescent="0.3">
      <c r="A235" s="30" t="s">
        <v>1095</v>
      </c>
      <c r="B235" s="30" t="s">
        <v>1100</v>
      </c>
      <c r="C235" s="30" t="s">
        <v>305</v>
      </c>
      <c r="D235" s="30" t="s">
        <v>1101</v>
      </c>
      <c r="E235" s="31"/>
      <c r="F235" s="31"/>
      <c r="G235" s="30" t="s">
        <v>86</v>
      </c>
      <c r="H235" s="30" t="s">
        <v>88</v>
      </c>
      <c r="I235" s="30" t="s">
        <v>120</v>
      </c>
      <c r="J235" s="30" t="s">
        <v>120</v>
      </c>
      <c r="K235" s="32" t="s">
        <v>1102</v>
      </c>
      <c r="L235" s="33">
        <v>46307</v>
      </c>
    </row>
    <row r="236" spans="1:12" ht="61.95" customHeight="1" x14ac:dyDescent="0.3">
      <c r="A236" s="30" t="s">
        <v>1103</v>
      </c>
      <c r="B236" s="30" t="s">
        <v>1104</v>
      </c>
      <c r="C236" s="30" t="s">
        <v>325</v>
      </c>
      <c r="D236" s="30" t="s">
        <v>1105</v>
      </c>
      <c r="E236" s="31"/>
      <c r="F236" s="31"/>
      <c r="G236" s="30" t="s">
        <v>1106</v>
      </c>
      <c r="H236" s="30" t="s">
        <v>87</v>
      </c>
      <c r="I236" s="30" t="s">
        <v>120</v>
      </c>
      <c r="J236" s="30" t="s">
        <v>89</v>
      </c>
      <c r="K236" s="32" t="s">
        <v>1107</v>
      </c>
      <c r="L236" s="33">
        <v>46307</v>
      </c>
    </row>
    <row r="237" spans="1:12" ht="48" customHeight="1" x14ac:dyDescent="0.3">
      <c r="A237" s="30" t="s">
        <v>1108</v>
      </c>
      <c r="B237" s="30" t="s">
        <v>1109</v>
      </c>
      <c r="C237" s="30" t="s">
        <v>1110</v>
      </c>
      <c r="D237" s="30" t="s">
        <v>1111</v>
      </c>
      <c r="E237" s="31"/>
      <c r="F237" s="31"/>
      <c r="G237" s="30" t="s">
        <v>86</v>
      </c>
      <c r="H237" s="30" t="s">
        <v>87</v>
      </c>
      <c r="I237" s="30" t="s">
        <v>88</v>
      </c>
      <c r="J237" s="30" t="s">
        <v>89</v>
      </c>
      <c r="K237" s="32" t="s">
        <v>1112</v>
      </c>
      <c r="L237" s="33">
        <v>46307</v>
      </c>
    </row>
    <row r="238" spans="1:12" ht="48" customHeight="1" x14ac:dyDescent="0.3">
      <c r="A238" s="30" t="s">
        <v>1113</v>
      </c>
      <c r="B238" s="30" t="s">
        <v>1114</v>
      </c>
      <c r="C238" s="30" t="s">
        <v>870</v>
      </c>
      <c r="D238" s="30" t="s">
        <v>1115</v>
      </c>
      <c r="E238" s="31"/>
      <c r="F238" s="31"/>
      <c r="G238" s="30" t="s">
        <v>1116</v>
      </c>
      <c r="H238" s="30" t="s">
        <v>87</v>
      </c>
      <c r="I238" s="30" t="s">
        <v>120</v>
      </c>
      <c r="J238" s="30" t="s">
        <v>120</v>
      </c>
      <c r="K238" s="32" t="s">
        <v>1117</v>
      </c>
      <c r="L238" s="33">
        <v>46307</v>
      </c>
    </row>
    <row r="239" spans="1:12" ht="61.95" customHeight="1" x14ac:dyDescent="0.3">
      <c r="A239" s="30" t="s">
        <v>1118</v>
      </c>
      <c r="B239" s="30" t="s">
        <v>1119</v>
      </c>
      <c r="C239" s="30" t="s">
        <v>104</v>
      </c>
      <c r="D239" s="30" t="s">
        <v>1120</v>
      </c>
      <c r="E239" s="31">
        <v>10000</v>
      </c>
      <c r="F239" s="31">
        <v>100000</v>
      </c>
      <c r="G239" s="30" t="s">
        <v>1121</v>
      </c>
      <c r="H239" s="30" t="s">
        <v>87</v>
      </c>
      <c r="I239" s="30" t="s">
        <v>88</v>
      </c>
      <c r="J239" s="30" t="s">
        <v>89</v>
      </c>
      <c r="K239" s="32" t="s">
        <v>1122</v>
      </c>
      <c r="L239" s="33">
        <v>46307</v>
      </c>
    </row>
    <row r="240" spans="1:12" ht="61.95" customHeight="1" x14ac:dyDescent="0.3">
      <c r="A240" s="30" t="s">
        <v>1123</v>
      </c>
      <c r="B240" s="30" t="s">
        <v>1124</v>
      </c>
      <c r="C240" s="30" t="s">
        <v>93</v>
      </c>
      <c r="D240" s="30" t="s">
        <v>1125</v>
      </c>
      <c r="E240" s="31"/>
      <c r="F240" s="31"/>
      <c r="G240" s="30" t="s">
        <v>1126</v>
      </c>
      <c r="H240" s="30" t="s">
        <v>86</v>
      </c>
      <c r="I240" s="30" t="s">
        <v>88</v>
      </c>
      <c r="J240" s="30" t="s">
        <v>89</v>
      </c>
      <c r="K240" s="32" t="s">
        <v>1127</v>
      </c>
      <c r="L240" s="33">
        <v>46307</v>
      </c>
    </row>
    <row r="241" spans="1:12" ht="48" customHeight="1" x14ac:dyDescent="0.3">
      <c r="A241" s="30" t="s">
        <v>1128</v>
      </c>
      <c r="B241" s="30" t="s">
        <v>1129</v>
      </c>
      <c r="C241" s="30" t="s">
        <v>1130</v>
      </c>
      <c r="D241" s="30" t="s">
        <v>1131</v>
      </c>
      <c r="E241" s="31">
        <v>10000</v>
      </c>
      <c r="F241" s="31">
        <v>100000</v>
      </c>
      <c r="G241" s="30" t="s">
        <v>1132</v>
      </c>
      <c r="H241" s="30" t="s">
        <v>128</v>
      </c>
      <c r="I241" s="30" t="s">
        <v>88</v>
      </c>
      <c r="J241" s="30" t="s">
        <v>89</v>
      </c>
      <c r="K241" s="32" t="s">
        <v>1133</v>
      </c>
      <c r="L241" s="33">
        <v>46307</v>
      </c>
    </row>
    <row r="242" spans="1:12" ht="76.05" customHeight="1" x14ac:dyDescent="0.3">
      <c r="A242" s="30" t="s">
        <v>1134</v>
      </c>
      <c r="B242" s="30" t="s">
        <v>1135</v>
      </c>
      <c r="C242" s="30" t="s">
        <v>110</v>
      </c>
      <c r="D242" s="30" t="s">
        <v>1136</v>
      </c>
      <c r="E242" s="31"/>
      <c r="F242" s="31">
        <v>2500</v>
      </c>
      <c r="G242" s="30" t="s">
        <v>1137</v>
      </c>
      <c r="H242" s="30" t="s">
        <v>87</v>
      </c>
      <c r="I242" s="30" t="s">
        <v>88</v>
      </c>
      <c r="J242" s="30" t="s">
        <v>89</v>
      </c>
      <c r="K242" s="32" t="s">
        <v>1138</v>
      </c>
      <c r="L242" s="33">
        <v>46307</v>
      </c>
    </row>
  </sheetData>
  <autoFilter ref="A4:L242" xr:uid="{00000000-0009-0000-0000-000002000000}"/>
  <hyperlinks>
    <hyperlink ref="K5" r:id="rId1" tooltip="Open the official page" xr:uid="{00000000-0004-0000-0200-000000000000}"/>
    <hyperlink ref="K6" r:id="rId2" tooltip="Open the official page" xr:uid="{00000000-0004-0000-0200-000001000000}"/>
    <hyperlink ref="K7" r:id="rId3" tooltip="Open the official page" xr:uid="{00000000-0004-0000-0200-000002000000}"/>
    <hyperlink ref="K8" r:id="rId4" tooltip="Open the official page" xr:uid="{00000000-0004-0000-0200-000003000000}"/>
    <hyperlink ref="K9" r:id="rId5" tooltip="Open the official page" xr:uid="{00000000-0004-0000-0200-000004000000}"/>
    <hyperlink ref="K10" r:id="rId6" tooltip="Open the official page" xr:uid="{00000000-0004-0000-0200-000005000000}"/>
    <hyperlink ref="K11" r:id="rId7" tooltip="Open the official page" xr:uid="{00000000-0004-0000-0200-000006000000}"/>
    <hyperlink ref="K12" r:id="rId8" tooltip="Open the official page" xr:uid="{00000000-0004-0000-0200-000007000000}"/>
    <hyperlink ref="K13" r:id="rId9" tooltip="Open the official page" xr:uid="{00000000-0004-0000-0200-000008000000}"/>
    <hyperlink ref="K14" r:id="rId10" tooltip="Open the official page" xr:uid="{00000000-0004-0000-0200-000009000000}"/>
    <hyperlink ref="K15" r:id="rId11" tooltip="Open the official page" xr:uid="{00000000-0004-0000-0200-00000A000000}"/>
    <hyperlink ref="K16" r:id="rId12" tooltip="Open the official page" xr:uid="{00000000-0004-0000-0200-00000B000000}"/>
    <hyperlink ref="K17" r:id="rId13" tooltip="Open the official page" xr:uid="{00000000-0004-0000-0200-00000C000000}"/>
    <hyperlink ref="K18" r:id="rId14" tooltip="Open the official page" xr:uid="{00000000-0004-0000-0200-00000D000000}"/>
    <hyperlink ref="K19" r:id="rId15" tooltip="Open the official page" xr:uid="{00000000-0004-0000-0200-00000E000000}"/>
    <hyperlink ref="K20" r:id="rId16" tooltip="Open the official page" xr:uid="{00000000-0004-0000-0200-00000F000000}"/>
    <hyperlink ref="K21" r:id="rId17" tooltip="Open the official page" xr:uid="{00000000-0004-0000-0200-000010000000}"/>
    <hyperlink ref="K22" r:id="rId18" tooltip="Open the official page" xr:uid="{00000000-0004-0000-0200-000011000000}"/>
    <hyperlink ref="K23" r:id="rId19" tooltip="Open the official page" xr:uid="{00000000-0004-0000-0200-000012000000}"/>
    <hyperlink ref="K24" r:id="rId20" tooltip="Open the official page" xr:uid="{00000000-0004-0000-0200-000013000000}"/>
    <hyperlink ref="K25" r:id="rId21" tooltip="Open the official page" xr:uid="{00000000-0004-0000-0200-000014000000}"/>
    <hyperlink ref="K26" r:id="rId22" tooltip="Open the official page" xr:uid="{00000000-0004-0000-0200-000015000000}"/>
    <hyperlink ref="K27" r:id="rId23" tooltip="Open the official page" xr:uid="{00000000-0004-0000-0200-000016000000}"/>
    <hyperlink ref="K28" r:id="rId24" tooltip="Open the official page" xr:uid="{00000000-0004-0000-0200-000017000000}"/>
    <hyperlink ref="K29" r:id="rId25" tooltip="Open the official page" xr:uid="{00000000-0004-0000-0200-000018000000}"/>
    <hyperlink ref="K30" r:id="rId26" tooltip="Open the official page" xr:uid="{00000000-0004-0000-0200-000019000000}"/>
    <hyperlink ref="K31" r:id="rId27" tooltip="Open the official page" xr:uid="{00000000-0004-0000-0200-00001A000000}"/>
    <hyperlink ref="K32" r:id="rId28" tooltip="Open the official page" xr:uid="{00000000-0004-0000-0200-00001B000000}"/>
    <hyperlink ref="K33" r:id="rId29" tooltip="Open the official page" xr:uid="{00000000-0004-0000-0200-00001C000000}"/>
    <hyperlink ref="K34" r:id="rId30" tooltip="Open the official page" xr:uid="{00000000-0004-0000-0200-00001D000000}"/>
    <hyperlink ref="K35" r:id="rId31" tooltip="Open the official page" xr:uid="{00000000-0004-0000-0200-00001E000000}"/>
    <hyperlink ref="K36" r:id="rId32" tooltip="Open the official page" xr:uid="{00000000-0004-0000-0200-00001F000000}"/>
    <hyperlink ref="K37" r:id="rId33" tooltip="Open the official page" xr:uid="{00000000-0004-0000-0200-000020000000}"/>
    <hyperlink ref="K38" r:id="rId34" tooltip="Open the official page" xr:uid="{00000000-0004-0000-0200-000021000000}"/>
    <hyperlink ref="K39" r:id="rId35" tooltip="Open the official page" xr:uid="{00000000-0004-0000-0200-000022000000}"/>
    <hyperlink ref="K40" r:id="rId36" tooltip="Open the official page" xr:uid="{00000000-0004-0000-0200-000023000000}"/>
    <hyperlink ref="K41" r:id="rId37" tooltip="Open the official page" xr:uid="{00000000-0004-0000-0200-000024000000}"/>
    <hyperlink ref="K42" r:id="rId38" tooltip="Open the official page" xr:uid="{00000000-0004-0000-0200-000025000000}"/>
    <hyperlink ref="K43" r:id="rId39" tooltip="Open the official page" xr:uid="{00000000-0004-0000-0200-000026000000}"/>
    <hyperlink ref="K44" r:id="rId40" tooltip="Open the official page" xr:uid="{00000000-0004-0000-0200-000027000000}"/>
    <hyperlink ref="K45" r:id="rId41" tooltip="Open the official page" xr:uid="{00000000-0004-0000-0200-000028000000}"/>
    <hyperlink ref="K46" r:id="rId42" tooltip="Open the official page" xr:uid="{00000000-0004-0000-0200-000029000000}"/>
    <hyperlink ref="K47" r:id="rId43" tooltip="Open the official page" xr:uid="{00000000-0004-0000-0200-00002A000000}"/>
    <hyperlink ref="K48" r:id="rId44" tooltip="Open the official page" xr:uid="{00000000-0004-0000-0200-00002B000000}"/>
    <hyperlink ref="K49" r:id="rId45" tooltip="Open the official page" xr:uid="{00000000-0004-0000-0200-00002C000000}"/>
    <hyperlink ref="K50" r:id="rId46" tooltip="Open the official page" xr:uid="{00000000-0004-0000-0200-00002D000000}"/>
    <hyperlink ref="K51" r:id="rId47" tooltip="Open the official page" xr:uid="{00000000-0004-0000-0200-00002E000000}"/>
    <hyperlink ref="K52" r:id="rId48" tooltip="Open the official page" xr:uid="{00000000-0004-0000-0200-00002F000000}"/>
    <hyperlink ref="K53" r:id="rId49" tooltip="Open the official page" xr:uid="{00000000-0004-0000-0200-000030000000}"/>
    <hyperlink ref="K54" r:id="rId50" tooltip="Open the official page" xr:uid="{00000000-0004-0000-0200-000031000000}"/>
    <hyperlink ref="K55" r:id="rId51" tooltip="Open the official page" xr:uid="{00000000-0004-0000-0200-000032000000}"/>
    <hyperlink ref="K56" r:id="rId52" tooltip="Open the official page" xr:uid="{00000000-0004-0000-0200-000033000000}"/>
    <hyperlink ref="K57" r:id="rId53" tooltip="Open the official page" xr:uid="{00000000-0004-0000-0200-000034000000}"/>
    <hyperlink ref="K58" r:id="rId54" tooltip="Open the official page" xr:uid="{00000000-0004-0000-0200-000035000000}"/>
    <hyperlink ref="K59" r:id="rId55" tooltip="Open the official page" xr:uid="{00000000-0004-0000-0200-000036000000}"/>
    <hyperlink ref="K60" r:id="rId56" tooltip="Open the official page" xr:uid="{00000000-0004-0000-0200-000037000000}"/>
    <hyperlink ref="K61" r:id="rId57" tooltip="Open the official page" xr:uid="{00000000-0004-0000-0200-000038000000}"/>
    <hyperlink ref="K62" r:id="rId58" tooltip="Open the official page" xr:uid="{00000000-0004-0000-0200-000039000000}"/>
    <hyperlink ref="K63" r:id="rId59" tooltip="Open the official page" xr:uid="{00000000-0004-0000-0200-00003A000000}"/>
    <hyperlink ref="K64" r:id="rId60" tooltip="Open the official page" xr:uid="{00000000-0004-0000-0200-00003B000000}"/>
    <hyperlink ref="K65" r:id="rId61" tooltip="Open the official page" xr:uid="{00000000-0004-0000-0200-00003C000000}"/>
    <hyperlink ref="K66" r:id="rId62" tooltip="Open the official page" xr:uid="{00000000-0004-0000-0200-00003D000000}"/>
    <hyperlink ref="K67" r:id="rId63" tooltip="Open the official page" xr:uid="{00000000-0004-0000-0200-00003E000000}"/>
    <hyperlink ref="K68" r:id="rId64" tooltip="Open the official page" xr:uid="{00000000-0004-0000-0200-00003F000000}"/>
    <hyperlink ref="K69" r:id="rId65" tooltip="Open the official page" xr:uid="{00000000-0004-0000-0200-000040000000}"/>
    <hyperlink ref="K70" r:id="rId66" tooltip="Open the official page" xr:uid="{00000000-0004-0000-0200-000041000000}"/>
    <hyperlink ref="K71" r:id="rId67" tooltip="Open the official page" xr:uid="{00000000-0004-0000-0200-000042000000}"/>
    <hyperlink ref="K72" r:id="rId68" tooltip="Open the official page" xr:uid="{00000000-0004-0000-0200-000043000000}"/>
    <hyperlink ref="K73" r:id="rId69" tooltip="Open the official page" xr:uid="{00000000-0004-0000-0200-000044000000}"/>
    <hyperlink ref="K74" r:id="rId70" tooltip="Open the official page" xr:uid="{00000000-0004-0000-0200-000045000000}"/>
    <hyperlink ref="K75" r:id="rId71" tooltip="Open the official page" xr:uid="{00000000-0004-0000-0200-000046000000}"/>
    <hyperlink ref="K76" r:id="rId72" tooltip="Open the official page" xr:uid="{00000000-0004-0000-0200-000047000000}"/>
    <hyperlink ref="K77" r:id="rId73" tooltip="Open the official page" xr:uid="{00000000-0004-0000-0200-000048000000}"/>
    <hyperlink ref="K78" r:id="rId74" tooltip="Open the official page" xr:uid="{00000000-0004-0000-0200-000049000000}"/>
    <hyperlink ref="K79" r:id="rId75" tooltip="Open the official page" xr:uid="{00000000-0004-0000-0200-00004A000000}"/>
    <hyperlink ref="K80" r:id="rId76" tooltip="Open the official page" xr:uid="{00000000-0004-0000-0200-00004B000000}"/>
    <hyperlink ref="K81" r:id="rId77" tooltip="Open the official page" xr:uid="{00000000-0004-0000-0200-00004C000000}"/>
    <hyperlink ref="K82" r:id="rId78" tooltip="Open the official page" xr:uid="{00000000-0004-0000-0200-00004D000000}"/>
    <hyperlink ref="K83" r:id="rId79" tooltip="Open the official page" xr:uid="{00000000-0004-0000-0200-00004E000000}"/>
    <hyperlink ref="K84" r:id="rId80" tooltip="Open the official page" xr:uid="{00000000-0004-0000-0200-00004F000000}"/>
    <hyperlink ref="K85" r:id="rId81" tooltip="Open the official page" xr:uid="{00000000-0004-0000-0200-000050000000}"/>
    <hyperlink ref="K86" r:id="rId82" tooltip="Open the official page" xr:uid="{00000000-0004-0000-0200-000051000000}"/>
    <hyperlink ref="K87" r:id="rId83" tooltip="Open the official page" xr:uid="{00000000-0004-0000-0200-000052000000}"/>
    <hyperlink ref="K88" r:id="rId84" tooltip="Open the official page" xr:uid="{00000000-0004-0000-0200-000053000000}"/>
    <hyperlink ref="K89" r:id="rId85" tooltip="Open the official page" xr:uid="{00000000-0004-0000-0200-000054000000}"/>
    <hyperlink ref="K90" r:id="rId86" tooltip="Open the official page" xr:uid="{00000000-0004-0000-0200-000055000000}"/>
    <hyperlink ref="K91" r:id="rId87" tooltip="Open the official page" xr:uid="{00000000-0004-0000-0200-000056000000}"/>
    <hyperlink ref="K92" r:id="rId88" tooltip="Open the official page" xr:uid="{00000000-0004-0000-0200-000057000000}"/>
    <hyperlink ref="K93" r:id="rId89" tooltip="Open the official page" xr:uid="{00000000-0004-0000-0200-000058000000}"/>
    <hyperlink ref="K94" r:id="rId90" tooltip="Open the official page" xr:uid="{00000000-0004-0000-0200-000059000000}"/>
    <hyperlink ref="K95" r:id="rId91" tooltip="Open the official page" xr:uid="{00000000-0004-0000-0200-00005A000000}"/>
    <hyperlink ref="K96" r:id="rId92" tooltip="Open the official page" xr:uid="{00000000-0004-0000-0200-00005B000000}"/>
    <hyperlink ref="K97" r:id="rId93" tooltip="Open the official page" xr:uid="{00000000-0004-0000-0200-00005C000000}"/>
    <hyperlink ref="K98" r:id="rId94" tooltip="Open the official page" xr:uid="{00000000-0004-0000-0200-00005D000000}"/>
    <hyperlink ref="K99" r:id="rId95" tooltip="Open the official page" xr:uid="{00000000-0004-0000-0200-00005E000000}"/>
    <hyperlink ref="K100" r:id="rId96" tooltip="Open the official page" xr:uid="{00000000-0004-0000-0200-00005F000000}"/>
    <hyperlink ref="K101" r:id="rId97" tooltip="Open the official page" xr:uid="{00000000-0004-0000-0200-000060000000}"/>
    <hyperlink ref="K102" r:id="rId98" tooltip="Open the official page" xr:uid="{00000000-0004-0000-0200-000061000000}"/>
    <hyperlink ref="K103" r:id="rId99" tooltip="Open the official page" xr:uid="{00000000-0004-0000-0200-000062000000}"/>
    <hyperlink ref="K104" r:id="rId100" tooltip="Open the official page" xr:uid="{00000000-0004-0000-0200-000063000000}"/>
    <hyperlink ref="K105" r:id="rId101" tooltip="Open the official page" xr:uid="{00000000-0004-0000-0200-000064000000}"/>
    <hyperlink ref="K106" r:id="rId102" tooltip="Open the official page" xr:uid="{00000000-0004-0000-0200-000065000000}"/>
    <hyperlink ref="K107" r:id="rId103" tooltip="Open the official page" xr:uid="{00000000-0004-0000-0200-000066000000}"/>
    <hyperlink ref="K108" r:id="rId104" tooltip="Open the official page" xr:uid="{00000000-0004-0000-0200-000067000000}"/>
    <hyperlink ref="K109" r:id="rId105" tooltip="Open the official page" xr:uid="{00000000-0004-0000-0200-000068000000}"/>
    <hyperlink ref="K110" r:id="rId106" tooltip="Open the official page" xr:uid="{00000000-0004-0000-0200-000069000000}"/>
    <hyperlink ref="K111" r:id="rId107" tooltip="Open the official page" xr:uid="{00000000-0004-0000-0200-00006A000000}"/>
    <hyperlink ref="K112" r:id="rId108" tooltip="Open the official page" xr:uid="{00000000-0004-0000-0200-00006B000000}"/>
    <hyperlink ref="K113" r:id="rId109" tooltip="Open the official page" xr:uid="{00000000-0004-0000-0200-00006C000000}"/>
    <hyperlink ref="K114" r:id="rId110" tooltip="Open the official page" xr:uid="{00000000-0004-0000-0200-00006D000000}"/>
    <hyperlink ref="K115" r:id="rId111" tooltip="Open the official page" xr:uid="{00000000-0004-0000-0200-00006E000000}"/>
    <hyperlink ref="K116" r:id="rId112" tooltip="Open the official page" xr:uid="{00000000-0004-0000-0200-00006F000000}"/>
    <hyperlink ref="K117" r:id="rId113" tooltip="Open the official page" xr:uid="{00000000-0004-0000-0200-000070000000}"/>
    <hyperlink ref="K118" r:id="rId114" tooltip="Open the official page" xr:uid="{00000000-0004-0000-0200-000071000000}"/>
    <hyperlink ref="K119" r:id="rId115" tooltip="Open the official page" xr:uid="{00000000-0004-0000-0200-000072000000}"/>
    <hyperlink ref="K120" r:id="rId116" tooltip="Open the official page" xr:uid="{00000000-0004-0000-0200-000073000000}"/>
    <hyperlink ref="K121" r:id="rId117" tooltip="Open the official page" xr:uid="{00000000-0004-0000-0200-000074000000}"/>
    <hyperlink ref="K122" r:id="rId118" tooltip="Open the official page" xr:uid="{00000000-0004-0000-0200-000075000000}"/>
    <hyperlink ref="K123" r:id="rId119" tooltip="Open the official page" xr:uid="{00000000-0004-0000-0200-000076000000}"/>
    <hyperlink ref="K124" r:id="rId120" tooltip="Open the official page" xr:uid="{00000000-0004-0000-0200-000077000000}"/>
    <hyperlink ref="K125" r:id="rId121" tooltip="Open the official page" xr:uid="{00000000-0004-0000-0200-000078000000}"/>
    <hyperlink ref="K126" r:id="rId122" tooltip="Open the official page" xr:uid="{00000000-0004-0000-0200-000079000000}"/>
    <hyperlink ref="K127" r:id="rId123" tooltip="Open the official page" xr:uid="{00000000-0004-0000-0200-00007A000000}"/>
    <hyperlink ref="K128" r:id="rId124" tooltip="Open the official page" xr:uid="{00000000-0004-0000-0200-00007B000000}"/>
    <hyperlink ref="K129" r:id="rId125" tooltip="Open the official page" xr:uid="{00000000-0004-0000-0200-00007C000000}"/>
    <hyperlink ref="K130" r:id="rId126" tooltip="Open the official page" xr:uid="{00000000-0004-0000-0200-00007D000000}"/>
    <hyperlink ref="K131" r:id="rId127" tooltip="Open the official page" xr:uid="{00000000-0004-0000-0200-00007E000000}"/>
    <hyperlink ref="K132" r:id="rId128" tooltip="Open the official page" xr:uid="{00000000-0004-0000-0200-00007F000000}"/>
    <hyperlink ref="K133" r:id="rId129" tooltip="Open the official page" xr:uid="{00000000-0004-0000-0200-000080000000}"/>
    <hyperlink ref="K134" r:id="rId130" tooltip="Open the official page" xr:uid="{00000000-0004-0000-0200-000081000000}"/>
    <hyperlink ref="K135" r:id="rId131" tooltip="Open the official page" xr:uid="{00000000-0004-0000-0200-000082000000}"/>
    <hyperlink ref="K136" r:id="rId132" tooltip="Open the official page" xr:uid="{00000000-0004-0000-0200-000083000000}"/>
    <hyperlink ref="K137" r:id="rId133" tooltip="Open the official page" xr:uid="{00000000-0004-0000-0200-000084000000}"/>
    <hyperlink ref="K138" r:id="rId134" tooltip="Open the official page" xr:uid="{00000000-0004-0000-0200-000085000000}"/>
    <hyperlink ref="K139" r:id="rId135" tooltip="Open the official page" xr:uid="{00000000-0004-0000-0200-000086000000}"/>
    <hyperlink ref="K140" r:id="rId136" tooltip="Open the official page" xr:uid="{00000000-0004-0000-0200-000087000000}"/>
    <hyperlink ref="K141" r:id="rId137" tooltip="Open the official page" xr:uid="{00000000-0004-0000-0200-000088000000}"/>
    <hyperlink ref="K142" r:id="rId138" tooltip="Open the official page" xr:uid="{00000000-0004-0000-0200-000089000000}"/>
    <hyperlink ref="K143" r:id="rId139" tooltip="Open the official page" xr:uid="{00000000-0004-0000-0200-00008A000000}"/>
    <hyperlink ref="K144" r:id="rId140" tooltip="Open the official page" xr:uid="{00000000-0004-0000-0200-00008B000000}"/>
    <hyperlink ref="K145" r:id="rId141" tooltip="Open the official page" xr:uid="{00000000-0004-0000-0200-00008C000000}"/>
    <hyperlink ref="K146" r:id="rId142" tooltip="Open the official page" xr:uid="{00000000-0004-0000-0200-00008D000000}"/>
    <hyperlink ref="K147" r:id="rId143" tooltip="Open the official page" xr:uid="{00000000-0004-0000-0200-00008E000000}"/>
    <hyperlink ref="K148" r:id="rId144" tooltip="Open the official page" xr:uid="{00000000-0004-0000-0200-00008F000000}"/>
    <hyperlink ref="K149" r:id="rId145" tooltip="Open the official page" xr:uid="{00000000-0004-0000-0200-000090000000}"/>
    <hyperlink ref="K150" r:id="rId146" tooltip="Open the official page" xr:uid="{00000000-0004-0000-0200-000091000000}"/>
    <hyperlink ref="K151" r:id="rId147" tooltip="Open the official page" xr:uid="{00000000-0004-0000-0200-000092000000}"/>
    <hyperlink ref="K152" r:id="rId148" tooltip="Open the official page" xr:uid="{00000000-0004-0000-0200-000093000000}"/>
    <hyperlink ref="K153" r:id="rId149" tooltip="Open the official page" xr:uid="{00000000-0004-0000-0200-000094000000}"/>
    <hyperlink ref="K154" r:id="rId150" tooltip="Open the official page" xr:uid="{00000000-0004-0000-0200-000095000000}"/>
    <hyperlink ref="K155" r:id="rId151" tooltip="Open the official page" xr:uid="{00000000-0004-0000-0200-000096000000}"/>
    <hyperlink ref="K156" r:id="rId152" tooltip="Open the official page" xr:uid="{00000000-0004-0000-0200-000097000000}"/>
    <hyperlink ref="K157" r:id="rId153" tooltip="Open the official page" xr:uid="{00000000-0004-0000-0200-000098000000}"/>
    <hyperlink ref="K158" r:id="rId154" tooltip="Open the official page" xr:uid="{00000000-0004-0000-0200-000099000000}"/>
    <hyperlink ref="K159" r:id="rId155" tooltip="Open the official page" xr:uid="{00000000-0004-0000-0200-00009A000000}"/>
    <hyperlink ref="K160" r:id="rId156" tooltip="Open the official page" xr:uid="{00000000-0004-0000-0200-00009B000000}"/>
    <hyperlink ref="K161" r:id="rId157" tooltip="Open the official page" xr:uid="{00000000-0004-0000-0200-00009C000000}"/>
    <hyperlink ref="K162" r:id="rId158" tooltip="Open the official page" xr:uid="{00000000-0004-0000-0200-00009D000000}"/>
    <hyperlink ref="K163" r:id="rId159" tooltip="Open the official page" xr:uid="{00000000-0004-0000-0200-00009E000000}"/>
    <hyperlink ref="K164" r:id="rId160" tooltip="Open the official page" xr:uid="{00000000-0004-0000-0200-00009F000000}"/>
    <hyperlink ref="K165" r:id="rId161" tooltip="Open the official page" xr:uid="{00000000-0004-0000-0200-0000A0000000}"/>
    <hyperlink ref="K166" r:id="rId162" tooltip="Open the official page" xr:uid="{00000000-0004-0000-0200-0000A1000000}"/>
    <hyperlink ref="K167" r:id="rId163" tooltip="Open the official page" xr:uid="{00000000-0004-0000-0200-0000A2000000}"/>
    <hyperlink ref="K168" r:id="rId164" tooltip="Open the official page" xr:uid="{00000000-0004-0000-0200-0000A3000000}"/>
    <hyperlink ref="K169" r:id="rId165" tooltip="Open the official page" xr:uid="{00000000-0004-0000-0200-0000A4000000}"/>
    <hyperlink ref="K170" r:id="rId166" tooltip="Open the official page" xr:uid="{00000000-0004-0000-0200-0000A5000000}"/>
    <hyperlink ref="K171" r:id="rId167" tooltip="Open the official page" xr:uid="{00000000-0004-0000-0200-0000A6000000}"/>
    <hyperlink ref="K172" r:id="rId168" tooltip="Open the official page" xr:uid="{00000000-0004-0000-0200-0000A7000000}"/>
    <hyperlink ref="K173" r:id="rId169" tooltip="Open the official page" xr:uid="{00000000-0004-0000-0200-0000A8000000}"/>
    <hyperlink ref="K174" r:id="rId170" tooltip="Open the official page" xr:uid="{00000000-0004-0000-0200-0000A9000000}"/>
    <hyperlink ref="K175" r:id="rId171" tooltip="Open the official page" xr:uid="{00000000-0004-0000-0200-0000AA000000}"/>
    <hyperlink ref="K176" r:id="rId172" tooltip="Open the official page" xr:uid="{00000000-0004-0000-0200-0000AB000000}"/>
    <hyperlink ref="K177" r:id="rId173" tooltip="Open the official page" xr:uid="{00000000-0004-0000-0200-0000AC000000}"/>
    <hyperlink ref="K178" r:id="rId174" tooltip="Open the official page" xr:uid="{00000000-0004-0000-0200-0000AD000000}"/>
    <hyperlink ref="K179" r:id="rId175" tooltip="Open the official page" xr:uid="{00000000-0004-0000-0200-0000AE000000}"/>
    <hyperlink ref="K180" r:id="rId176" tooltip="Open the official page" xr:uid="{00000000-0004-0000-0200-0000AF000000}"/>
    <hyperlink ref="K181" r:id="rId177" tooltip="Open the official page" xr:uid="{00000000-0004-0000-0200-0000B0000000}"/>
    <hyperlink ref="K182" r:id="rId178" tooltip="Open the official page" xr:uid="{00000000-0004-0000-0200-0000B1000000}"/>
    <hyperlink ref="K183" r:id="rId179" tooltip="Open the official page" xr:uid="{00000000-0004-0000-0200-0000B2000000}"/>
    <hyperlink ref="K184" r:id="rId180" tooltip="Open the official page" xr:uid="{00000000-0004-0000-0200-0000B3000000}"/>
    <hyperlink ref="K185" r:id="rId181" tooltip="Open the official page" xr:uid="{00000000-0004-0000-0200-0000B4000000}"/>
    <hyperlink ref="K186" r:id="rId182" tooltip="Open the official page" xr:uid="{00000000-0004-0000-0200-0000B5000000}"/>
    <hyperlink ref="K187" r:id="rId183" tooltip="Open the official page" xr:uid="{00000000-0004-0000-0200-0000B6000000}"/>
    <hyperlink ref="K188" r:id="rId184" tooltip="Open the official page" xr:uid="{00000000-0004-0000-0200-0000B7000000}"/>
    <hyperlink ref="K189" r:id="rId185" tooltip="Open the official page" xr:uid="{00000000-0004-0000-0200-0000B8000000}"/>
    <hyperlink ref="K190" r:id="rId186" tooltip="Open the official page" xr:uid="{00000000-0004-0000-0200-0000B9000000}"/>
    <hyperlink ref="K191" r:id="rId187" tooltip="Open the official page" xr:uid="{00000000-0004-0000-0200-0000BA000000}"/>
    <hyperlink ref="K192" r:id="rId188" tooltip="Open the official page" xr:uid="{00000000-0004-0000-0200-0000BB000000}"/>
    <hyperlink ref="K193" r:id="rId189" tooltip="Open the official page" xr:uid="{00000000-0004-0000-0200-0000BC000000}"/>
    <hyperlink ref="K194" r:id="rId190" tooltip="Open the official page" xr:uid="{00000000-0004-0000-0200-0000BD000000}"/>
    <hyperlink ref="K195" r:id="rId191" tooltip="Open the official page" xr:uid="{00000000-0004-0000-0200-0000BE000000}"/>
    <hyperlink ref="K196" r:id="rId192" tooltip="Open the official page" xr:uid="{00000000-0004-0000-0200-0000BF000000}"/>
    <hyperlink ref="K197" r:id="rId193" tooltip="Open the official page" xr:uid="{00000000-0004-0000-0200-0000C0000000}"/>
    <hyperlink ref="K198" r:id="rId194" tooltip="Open the official page" xr:uid="{00000000-0004-0000-0200-0000C1000000}"/>
    <hyperlink ref="K199" r:id="rId195" tooltip="Open the official page" xr:uid="{00000000-0004-0000-0200-0000C2000000}"/>
    <hyperlink ref="K200" r:id="rId196" tooltip="Open the official page" xr:uid="{00000000-0004-0000-0200-0000C3000000}"/>
    <hyperlink ref="K201" r:id="rId197" tooltip="Open the official page" xr:uid="{00000000-0004-0000-0200-0000C4000000}"/>
    <hyperlink ref="K202" r:id="rId198" tooltip="Open the official page" xr:uid="{00000000-0004-0000-0200-0000C5000000}"/>
    <hyperlink ref="K203" r:id="rId199" tooltip="Open the official page" xr:uid="{00000000-0004-0000-0200-0000C6000000}"/>
    <hyperlink ref="K204" r:id="rId200" tooltip="Open the official page" xr:uid="{00000000-0004-0000-0200-0000C7000000}"/>
    <hyperlink ref="K205" r:id="rId201" tooltip="Open the official page" xr:uid="{00000000-0004-0000-0200-0000C8000000}"/>
    <hyperlink ref="K206" r:id="rId202" tooltip="Open the official page" xr:uid="{00000000-0004-0000-0200-0000C9000000}"/>
    <hyperlink ref="K207" r:id="rId203" tooltip="Open the official page" xr:uid="{00000000-0004-0000-0200-0000CA000000}"/>
    <hyperlink ref="K208" r:id="rId204" tooltip="Open the official page" xr:uid="{00000000-0004-0000-0200-0000CB000000}"/>
    <hyperlink ref="K209" r:id="rId205" tooltip="Open the official page" xr:uid="{00000000-0004-0000-0200-0000CC000000}"/>
    <hyperlink ref="K210" r:id="rId206" tooltip="Open the official page" xr:uid="{00000000-0004-0000-0200-0000CD000000}"/>
    <hyperlink ref="K211" r:id="rId207" tooltip="Open the official page" xr:uid="{00000000-0004-0000-0200-0000CE000000}"/>
    <hyperlink ref="K212" r:id="rId208" tooltip="Open the official page" xr:uid="{00000000-0004-0000-0200-0000CF000000}"/>
    <hyperlink ref="K213" r:id="rId209" tooltip="Open the official page" xr:uid="{00000000-0004-0000-0200-0000D0000000}"/>
    <hyperlink ref="K214" r:id="rId210" tooltip="Open the official page" xr:uid="{00000000-0004-0000-0200-0000D1000000}"/>
    <hyperlink ref="K215" r:id="rId211" tooltip="Open the official page" xr:uid="{00000000-0004-0000-0200-0000D2000000}"/>
    <hyperlink ref="K216" r:id="rId212" tooltip="Open the official page" xr:uid="{00000000-0004-0000-0200-0000D3000000}"/>
    <hyperlink ref="K217" r:id="rId213" tooltip="Open the official page" xr:uid="{00000000-0004-0000-0200-0000D4000000}"/>
    <hyperlink ref="K218" r:id="rId214" tooltip="Open the official page" xr:uid="{00000000-0004-0000-0200-0000D5000000}"/>
    <hyperlink ref="K219" r:id="rId215" tooltip="Open the official page" xr:uid="{00000000-0004-0000-0200-0000D6000000}"/>
    <hyperlink ref="K220" r:id="rId216" tooltip="Open the official page" xr:uid="{00000000-0004-0000-0200-0000D7000000}"/>
    <hyperlink ref="K221" r:id="rId217" tooltip="Open the official page" xr:uid="{00000000-0004-0000-0200-0000D8000000}"/>
    <hyperlink ref="K222" r:id="rId218" tooltip="Open the official page" xr:uid="{00000000-0004-0000-0200-0000D9000000}"/>
    <hyperlink ref="K223" r:id="rId219" tooltip="Open the official page" xr:uid="{00000000-0004-0000-0200-0000DA000000}"/>
    <hyperlink ref="K224" r:id="rId220" tooltip="Open the official page" xr:uid="{00000000-0004-0000-0200-0000DB000000}"/>
    <hyperlink ref="K225" r:id="rId221" tooltip="Open the official page" xr:uid="{00000000-0004-0000-0200-0000DC000000}"/>
    <hyperlink ref="K226" r:id="rId222" tooltip="Open the official page" xr:uid="{00000000-0004-0000-0200-0000DD000000}"/>
    <hyperlink ref="K227" r:id="rId223" tooltip="Open the official page" xr:uid="{00000000-0004-0000-0200-0000DE000000}"/>
    <hyperlink ref="K228" r:id="rId224" tooltip="Open the official page" xr:uid="{00000000-0004-0000-0200-0000DF000000}"/>
    <hyperlink ref="K229" r:id="rId225" tooltip="Open the official page" xr:uid="{00000000-0004-0000-0200-0000E0000000}"/>
    <hyperlink ref="K230" r:id="rId226" tooltip="Open the official page" xr:uid="{00000000-0004-0000-0200-0000E1000000}"/>
    <hyperlink ref="K231" r:id="rId227" tooltip="Open the official page" xr:uid="{00000000-0004-0000-0200-0000E2000000}"/>
    <hyperlink ref="K232" r:id="rId228" tooltip="Open the official page" xr:uid="{00000000-0004-0000-0200-0000E3000000}"/>
    <hyperlink ref="K233" r:id="rId229" tooltip="Open the official page" xr:uid="{00000000-0004-0000-0200-0000E4000000}"/>
    <hyperlink ref="K234" r:id="rId230" tooltip="Open the official page" xr:uid="{00000000-0004-0000-0200-0000E5000000}"/>
    <hyperlink ref="K235" r:id="rId231" tooltip="Open the official page" xr:uid="{00000000-0004-0000-0200-0000E6000000}"/>
    <hyperlink ref="K236" r:id="rId232" tooltip="Open the official page" xr:uid="{00000000-0004-0000-0200-0000E7000000}"/>
    <hyperlink ref="K237" r:id="rId233" tooltip="Open the official page" xr:uid="{00000000-0004-0000-0200-0000E8000000}"/>
    <hyperlink ref="K238" r:id="rId234" tooltip="Open the official page" xr:uid="{00000000-0004-0000-0200-0000E9000000}"/>
    <hyperlink ref="K239" r:id="rId235" tooltip="Open the official page" xr:uid="{00000000-0004-0000-0200-0000EA000000}"/>
    <hyperlink ref="K240" r:id="rId236" tooltip="Open the official page" xr:uid="{00000000-0004-0000-0200-0000EB000000}"/>
    <hyperlink ref="K241" r:id="rId237" tooltip="Open the official page" xr:uid="{00000000-0004-0000-0200-0000EC000000}"/>
    <hyperlink ref="K242" r:id="rId238" tooltip="Open the official page" xr:uid="{00000000-0004-0000-0200-0000ED000000}"/>
  </hyperlinks>
  <printOptions horizontalCentered="1"/>
  <pageMargins left="0.4" right="0.4" top="0.5" bottom="0.5" header="0.5" footer="0.5"/>
  <pageSetup fitToHeight="0" orientation="landscape"/>
  <headerFooter>
    <oddFooter>&amp;L&amp;8 Startup credits tracker - reconscribe.com/free-credits/&amp;R&amp;8 Page &amp;P of &amp;N</oddFooter>
  </headerFooter>
  <legacyDrawing r:id="rId23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6"/>
  <sheetViews>
    <sheetView showGridLines="0" workbookViewId="0">
      <pane ySplit="4" topLeftCell="A5" activePane="bottomLeft" state="frozen"/>
      <selection pane="bottomLeft"/>
    </sheetView>
  </sheetViews>
  <sheetFormatPr defaultRowHeight="14.4" x14ac:dyDescent="0.3"/>
  <cols>
    <col min="1" max="1" width="5" customWidth="1"/>
    <col min="2" max="2" width="9" customWidth="1"/>
    <col min="3" max="3" width="40" customWidth="1"/>
    <col min="4" max="4" width="78" customWidth="1"/>
    <col min="5" max="5" width="24" customWidth="1"/>
  </cols>
  <sheetData>
    <row r="1" spans="1:5" ht="30" customHeight="1" x14ac:dyDescent="0.5">
      <c r="A1" s="1" t="s">
        <v>1139</v>
      </c>
    </row>
    <row r="2" spans="1:5" x14ac:dyDescent="0.3">
      <c r="A2" s="2" t="s">
        <v>1140</v>
      </c>
    </row>
    <row r="4" spans="1:5" ht="22.05" customHeight="1" x14ac:dyDescent="0.3">
      <c r="A4" s="17" t="s">
        <v>1141</v>
      </c>
      <c r="B4" s="17" t="s">
        <v>1142</v>
      </c>
      <c r="C4" s="17" t="s">
        <v>1143</v>
      </c>
      <c r="D4" s="17" t="s">
        <v>1144</v>
      </c>
      <c r="E4" s="17" t="s">
        <v>1145</v>
      </c>
    </row>
    <row r="5" spans="1:5" ht="52.5" customHeight="1" x14ac:dyDescent="0.3">
      <c r="A5" s="34">
        <v>1</v>
      </c>
      <c r="B5" s="35"/>
      <c r="C5" s="36" t="s">
        <v>1146</v>
      </c>
      <c r="D5" s="30" t="s">
        <v>1147</v>
      </c>
      <c r="E5" s="30" t="s">
        <v>1148</v>
      </c>
    </row>
    <row r="6" spans="1:5" ht="37.049999999999997" customHeight="1" x14ac:dyDescent="0.3">
      <c r="A6" s="34">
        <v>2</v>
      </c>
      <c r="B6" s="35"/>
      <c r="C6" s="36" t="s">
        <v>1149</v>
      </c>
      <c r="D6" s="30" t="s">
        <v>1150</v>
      </c>
      <c r="E6" s="30" t="s">
        <v>1148</v>
      </c>
    </row>
    <row r="7" spans="1:5" ht="37.049999999999997" customHeight="1" x14ac:dyDescent="0.3">
      <c r="A7" s="34">
        <v>3</v>
      </c>
      <c r="B7" s="35"/>
      <c r="C7" s="36" t="s">
        <v>1151</v>
      </c>
      <c r="D7" s="30" t="s">
        <v>1152</v>
      </c>
      <c r="E7" s="30" t="s">
        <v>1148</v>
      </c>
    </row>
    <row r="8" spans="1:5" ht="37.049999999999997" customHeight="1" x14ac:dyDescent="0.3">
      <c r="A8" s="34">
        <v>4</v>
      </c>
      <c r="B8" s="35"/>
      <c r="C8" s="36" t="s">
        <v>1153</v>
      </c>
      <c r="D8" s="30" t="s">
        <v>1154</v>
      </c>
      <c r="E8" s="30" t="s">
        <v>1155</v>
      </c>
    </row>
    <row r="9" spans="1:5" ht="21.45" customHeight="1" x14ac:dyDescent="0.3">
      <c r="A9" s="34">
        <v>5</v>
      </c>
      <c r="B9" s="35"/>
      <c r="C9" s="36" t="s">
        <v>1156</v>
      </c>
      <c r="D9" s="30" t="s">
        <v>1157</v>
      </c>
      <c r="E9" s="30" t="s">
        <v>1158</v>
      </c>
    </row>
    <row r="10" spans="1:5" ht="37.049999999999997" customHeight="1" x14ac:dyDescent="0.3">
      <c r="A10" s="34">
        <v>6</v>
      </c>
      <c r="B10" s="35"/>
      <c r="C10" s="36" t="s">
        <v>1159</v>
      </c>
      <c r="D10" s="30" t="s">
        <v>1160</v>
      </c>
      <c r="E10" s="30" t="s">
        <v>1161</v>
      </c>
    </row>
    <row r="11" spans="1:5" ht="52.5" customHeight="1" x14ac:dyDescent="0.3">
      <c r="A11" s="34">
        <v>7</v>
      </c>
      <c r="B11" s="35"/>
      <c r="C11" s="36" t="s">
        <v>1162</v>
      </c>
      <c r="D11" s="30" t="s">
        <v>1163</v>
      </c>
      <c r="E11" s="30" t="s">
        <v>1164</v>
      </c>
    </row>
    <row r="12" spans="1:5" ht="37.049999999999997" customHeight="1" x14ac:dyDescent="0.3">
      <c r="A12" s="34">
        <v>8</v>
      </c>
      <c r="B12" s="35"/>
      <c r="C12" s="36" t="s">
        <v>1165</v>
      </c>
      <c r="D12" s="30" t="s">
        <v>1166</v>
      </c>
      <c r="E12" s="30" t="s">
        <v>1164</v>
      </c>
    </row>
    <row r="13" spans="1:5" ht="37.049999999999997" customHeight="1" x14ac:dyDescent="0.3">
      <c r="A13" s="34">
        <v>9</v>
      </c>
      <c r="B13" s="35"/>
      <c r="C13" s="36" t="s">
        <v>1167</v>
      </c>
      <c r="D13" s="30" t="s">
        <v>1168</v>
      </c>
      <c r="E13" s="30" t="s">
        <v>1169</v>
      </c>
    </row>
    <row r="14" spans="1:5" ht="37.049999999999997" customHeight="1" x14ac:dyDescent="0.3">
      <c r="A14" s="34">
        <v>10</v>
      </c>
      <c r="B14" s="35"/>
      <c r="C14" s="36" t="s">
        <v>1170</v>
      </c>
      <c r="D14" s="30" t="s">
        <v>1171</v>
      </c>
      <c r="E14" s="30" t="s">
        <v>1169</v>
      </c>
    </row>
    <row r="15" spans="1:5" ht="37.049999999999997" customHeight="1" x14ac:dyDescent="0.3">
      <c r="A15" s="34">
        <v>11</v>
      </c>
      <c r="B15" s="35"/>
      <c r="C15" s="36" t="s">
        <v>1172</v>
      </c>
      <c r="D15" s="30" t="s">
        <v>1173</v>
      </c>
      <c r="E15" s="30" t="s">
        <v>1174</v>
      </c>
    </row>
    <row r="16" spans="1:5" ht="37.049999999999997" customHeight="1" x14ac:dyDescent="0.3">
      <c r="A16" s="34">
        <v>12</v>
      </c>
      <c r="B16" s="35"/>
      <c r="C16" s="36" t="s">
        <v>1175</v>
      </c>
      <c r="D16" s="30" t="s">
        <v>1176</v>
      </c>
      <c r="E16" s="30" t="s">
        <v>1177</v>
      </c>
    </row>
  </sheetData>
  <conditionalFormatting sqref="A5:E16">
    <cfRule type="expression" dxfId="0" priority="1">
      <formula>$B5="Yes"</formula>
    </cfRule>
  </conditionalFormatting>
  <dataValidations count="1">
    <dataValidation type="list" allowBlank="1" showErrorMessage="1" errorTitle="Done?" error="Pick Yes or No." sqref="B5:B16" xr:uid="{00000000-0002-0000-0300-000000000000}">
      <formula1>"Yes,No"</formula1>
    </dataValidation>
  </dataValidations>
  <printOptions horizontalCentered="1"/>
  <pageMargins left="0.4" right="0.4" top="0.5" bottom="0.5" header="0.5" footer="0.5"/>
  <pageSetup fitToHeight="0" orientation="landscape"/>
  <headerFooter>
    <oddFooter>&amp;L&amp;8 Startup credits tracker - reconscribe.com/free-credits/&amp;R&amp;8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Read me</vt:lpstr>
      <vt:lpstr>My credits</vt:lpstr>
      <vt:lpstr>Programs</vt:lpstr>
      <vt:lpstr>Before credits end</vt:lpstr>
      <vt:lpstr>'Before credits end'!Print_Area</vt:lpstr>
      <vt:lpstr>'My credits'!Print_Area</vt:lpstr>
      <vt:lpstr>Programs!Print_Area</vt:lpstr>
      <vt:lpstr>'Read me'!Print_Area</vt:lpstr>
      <vt:lpstr>'Before credits end'!Print_Titles</vt:lpstr>
      <vt:lpstr>'My credits'!Print_Titles</vt:lpstr>
      <vt:lpstr>Programs!Print_Titles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Startup credits tracker</dc:title>
  <dc:subject>Track promotional startup credits: remaining balance, expiry and run-out date</dc:subject>
  <dc:creator>ReconScribe</dc:creator>
  <cp:keywords>startup credits, cloud credits, AWS Activate, Google for Startups, Cloudflare, tracker</cp:keywords>
  <dc:description>Free template from https://reconscribe.com/free-credits/ Programs checked 12-13 October 2026.</dc:description>
  <cp:lastModifiedBy>ReconScribe</cp:lastModifiedBy>
  <dcterms:created xsi:type="dcterms:W3CDTF">2026-10-13T05:46:00Z</dcterms:created>
  <dcterms:modified xsi:type="dcterms:W3CDTF">2026-10-15T06:39:37Z</dcterms:modified>
</cp:coreProperties>
</file>